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tabRatio="875" activeTab="0"/>
  </bookViews>
  <sheets>
    <sheet name="PLAN DE GESTION 2018" sheetId="1" r:id="rId1"/>
    <sheet name="Hoja4" sheetId="2" r:id="rId2"/>
    <sheet name="Hoja2" sheetId="3" state="hidden" r:id="rId3"/>
  </sheets>
  <definedNames>
    <definedName name="_xlfn.AGGREGATE" hidden="1">#NAME?</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
  </authors>
  <commentList>
    <comment ref="J13" authorId="0">
      <text>
        <r>
          <rPr>
            <b/>
            <sz val="8"/>
            <color indexed="55"/>
            <rFont val="Tahoma"/>
            <family val="2"/>
          </rPr>
          <t>juan.jimenez:</t>
        </r>
        <r>
          <rPr>
            <sz val="8"/>
            <color indexed="55"/>
            <rFont val="Tahoma"/>
            <family val="2"/>
          </rPr>
          <t>Establecer el tipo programacion:
- Suma
-Constante
-Creciente
-Decreciente</t>
        </r>
      </text>
    </comment>
  </commentList>
</comments>
</file>

<file path=xl/comments3.xml><?xml version="1.0" encoding="utf-8"?>
<comments xmlns="http://schemas.openxmlformats.org/spreadsheetml/2006/main">
  <authors>
    <author/>
  </authors>
  <commentList>
    <comment ref="C91" authorId="0">
      <text>
        <r>
          <rPr>
            <b/>
            <sz val="8"/>
            <color indexed="55"/>
            <rFont val="Tahoma"/>
            <family val="2"/>
          </rPr>
          <t>Sandy.Calderon:</t>
        </r>
        <r>
          <rPr>
            <sz val="8"/>
            <color indexed="55"/>
            <rFont val="Tahoma"/>
            <family val="2"/>
          </rPr>
          <t>ambos A.L y SDG</t>
        </r>
      </text>
    </comment>
  </commentList>
</comments>
</file>

<file path=xl/sharedStrings.xml><?xml version="1.0" encoding="utf-8"?>
<sst xmlns="http://schemas.openxmlformats.org/spreadsheetml/2006/main" count="777" uniqueCount="451">
  <si>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</si>
  <si>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</si>
  <si>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</si>
  <si>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</si>
  <si>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</si>
  <si>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</si>
  <si>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</si>
  <si>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</si>
  <si>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</si>
  <si>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</si>
  <si>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</si>
  <si>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</si>
  <si>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</si>
  <si>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</si>
  <si>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</si>
  <si>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</si>
  <si>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</si>
  <si>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</si>
  <si>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</si>
  <si>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</si>
  <si>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</si>
  <si>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</si>
  <si>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</si>
  <si>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</si>
  <si>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</si>
  <si>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</si>
  <si>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</si>
  <si>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</si>
  <si>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</si>
  <si>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</si>
  <si>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</si>
  <si>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</si>
  <si>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</si>
  <si>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</si>
  <si>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</si>
  <si>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</si>
  <si>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</si>
  <si>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</si>
  <si>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</si>
  <si>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</si>
  <si>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</si>
  <si>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</si>
  <si>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</si>
  <si>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</si>
  <si>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</si>
  <si>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</si>
  <si>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</si>
  <si>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</si>
  <si>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</si>
  <si>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</si>
  <si>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</si>
  <si>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</si>
  <si>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</si>
  <si>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</si>
  <si>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</si>
  <si>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</si>
  <si>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</si>
  <si>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</si>
  <si>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</si>
  <si>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</si>
  <si>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VIGENCIA 2017</t>
  </si>
  <si>
    <t xml:space="preserve">CRECIENTE </t>
  </si>
  <si>
    <t>Plan de Acción del Consejo Local de Gobierno</t>
  </si>
  <si>
    <t>EFICACIA</t>
  </si>
  <si>
    <t>PLAN DE ACCIÒN CLG</t>
  </si>
  <si>
    <t>Alcalde Local y Secretario Tècnico</t>
  </si>
  <si>
    <t>ACTAS DE REUNIÒN CLG</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</si>
  <si>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</si>
  <si>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</si>
  <si>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</si>
  <si>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</si>
  <si>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SUMA</t>
  </si>
  <si>
    <t>Proporción de Ciudadanos Participantes en la Rendición de Cuentas 2017</t>
  </si>
  <si>
    <t xml:space="preserve">Alcalde Local  </t>
  </si>
  <si>
    <t>INFORME DE RENDICIÒN DE CUENTAS</t>
  </si>
  <si>
    <t>Lograr el 40% de avance en el cumplimiento fisico del Plan de Desarrollo Local</t>
  </si>
  <si>
    <t>Porcentaje de Avance en el Cumplimiento Fisico del Plan de Desarrollo Local</t>
  </si>
  <si>
    <t>Porcentaje de Avance Acumulado en el cumplimiento fisico del Plan de Desarrollo Local</t>
  </si>
  <si>
    <t>CRECIENTE</t>
  </si>
  <si>
    <t>Avance Acumulado Fisico en el Cumplimiento del Plan de Desarrollo Local</t>
  </si>
  <si>
    <t>EFECTIVIDAD</t>
  </si>
  <si>
    <t>MATRIZ MUSI</t>
  </si>
  <si>
    <t xml:space="preserve">Àrea de gestion de desarrollo local -oficina de planeacion </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</si>
  <si>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</si>
  <si>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</si>
  <si>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</si>
  <si>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</si>
  <si>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</si>
  <si>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</si>
  <si>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</si>
  <si>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APLICATIVO ORFEO</t>
  </si>
  <si>
    <t>HERRAMIENTA DE CONTROL</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</si>
  <si>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</si>
  <si>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</si>
  <si>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</si>
  <si>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</si>
  <si>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</si>
  <si>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Àrea de gestion de desarrollo local -oficina de comunicaciones</t>
  </si>
  <si>
    <t xml:space="preserve">Realizar  cuatro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</si>
  <si>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</si>
  <si>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</si>
  <si>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</si>
  <si>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REGISTRO FOTOGRAFICO Y PIEZAS COMUNICATIVAS</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</si>
  <si>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</si>
  <si>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</si>
  <si>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</si>
  <si>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</si>
  <si>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IVC</t>
  </si>
  <si>
    <t>Area de gestion policiva juridica-obras e urbanismo</t>
  </si>
  <si>
    <t>Area de gestion policiva juridica-establecimientos de comercio</t>
  </si>
  <si>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</si>
  <si>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</si>
  <si>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</si>
  <si>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Area de gestion policiva juridica-Espacio publico</t>
  </si>
  <si>
    <t>Realizar 42 acciones de control u operativos en materia de actividad económica</t>
  </si>
  <si>
    <t>Acciones de Control u Operativos en materia de actividad economica Realizados</t>
  </si>
  <si>
    <t>Numero de Acciones de Control u Operativos en materia de actividad economica</t>
  </si>
  <si>
    <t>Acciones de Control u Operativos en Materia de Actividad Economica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</si>
  <si>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</si>
  <si>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</si>
  <si>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</si>
  <si>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</si>
  <si>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</si>
  <si>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</si>
  <si>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</si>
  <si>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</si>
  <si>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Area de gestion policiva juridica-oficina de ambiente</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</si>
  <si>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</si>
  <si>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</si>
  <si>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</si>
  <si>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</si>
  <si>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Porcentaje de auto que avocan conocimiento</t>
  </si>
  <si>
    <t>Autos que avocan conocimiento</t>
  </si>
  <si>
    <t xml:space="preserve">GESTIÓN CORPORATIVA LOCAL
</t>
  </si>
  <si>
    <t>Comprometer al 30 de junio del 2018 el 50%del presupuesto de inversión directa disponible a la vigencia para el FDL y el 95%al 31 de diciembre de 2018.</t>
  </si>
  <si>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</si>
  <si>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</si>
  <si>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</si>
  <si>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</si>
  <si>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Àrea de gestion de desarrollo local -oficina de presupuesto</t>
  </si>
  <si>
    <t>PREDIS</t>
  </si>
  <si>
    <t>Girar mínimo el 30% del presupuesto de inversión directa comprometidos en la vigencia 2018</t>
  </si>
  <si>
    <t>Porcentaje de Giros de Presupuesto de Inversión Directa Realizados</t>
  </si>
  <si>
    <t>(Giros de Presupuesto de Inversión Directa Realizados/Total de Presupuesto de Inversión directa Vigencia 2018)</t>
  </si>
  <si>
    <t xml:space="preserve">Giros de Presupuesto de Inversión Directa </t>
  </si>
  <si>
    <t>Girar el 50% del presupuesto comprometido constituido como Obligaciones por Pagar de la vigencia 2017 y anteriores (Funcionamiento e Inversión).</t>
  </si>
  <si>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</si>
  <si>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</si>
  <si>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</si>
  <si>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Adelantar el 100%de los procesos contractuales de malla vial y parques de la vigencia 2018, utilizando los pliegos tipo.</t>
  </si>
  <si>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</si>
  <si>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</si>
  <si>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</si>
  <si>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 xml:space="preserve">Aréa de gestión de desarrollo local -oficina de contratación </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</si>
  <si>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</si>
  <si>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</si>
  <si>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</si>
  <si>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</si>
  <si>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Adquirir el 80%de los bienes de Características Técnicas Uniformes de Común Utilización a través del portal Colombia Compra Eficiente.</t>
  </si>
  <si>
    <t>Porcentaje de bienes de caracteristicas tecnicas uniformes de común utilización aquiridos a través del portal CCE</t>
  </si>
  <si>
    <t>Bienes de Características Técnicas Uniformes de Común Utilización a través del portal Colombia Compra Eficiente Adquiridos</t>
  </si>
  <si>
    <t xml:space="preserve">Aréa de gestión de desarrollo local -oficina de planeación </t>
  </si>
  <si>
    <t>Aplicar el 100% de los lineamientos establecidos en la Directiva 12 de 2016  o aquella que la modifique o sustituya.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</si>
  <si>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</si>
  <si>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</si>
  <si>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</si>
  <si>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</si>
  <si>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</si>
  <si>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</si>
  <si>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</si>
  <si>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</si>
  <si>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</si>
  <si>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</si>
  <si>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</si>
  <si>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Aréa de gestión de desarrollo local -oficina de contabilidad</t>
  </si>
  <si>
    <t xml:space="preserve">ACTAS DE REUNIÓN </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</si>
  <si>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</si>
  <si>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</si>
  <si>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</si>
  <si>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</si>
  <si>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Aréas de gestión de desarrollo local y policía jurídica</t>
  </si>
  <si>
    <t xml:space="preserve">ACTA DE REUNIÓN </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</si>
  <si>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</si>
  <si>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</si>
  <si>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</si>
  <si>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</si>
  <si>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</si>
  <si>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GESTIÓN DEL PATRIMONIO DOCUMENTAL</t>
  </si>
  <si>
    <t>N/A</t>
  </si>
  <si>
    <t>Actas de capacitación</t>
  </si>
  <si>
    <t xml:space="preserve">GERENCIA DE TI
</t>
  </si>
  <si>
    <t>Politicas de Gestión de TIC Impartidas por la DTI Cumplidas</t>
  </si>
  <si>
    <t>Integrar las herramientas de planeación, gestión y control, con enfoque de innovación, mejoramiento continuo, responsabilidad social, desarrollo integral del talento humano y transparencia</t>
  </si>
  <si>
    <t>IMPLEMENTACIÓN DEL MODELO INTEGRADO DE PLANEACIÓN Y GESTIÓN</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</si>
  <si>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</si>
  <si>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</si>
  <si>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</si>
  <si>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</si>
  <si>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</si>
  <si>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Cumplir el 100% de las acciones asignadas al proceso/Alcaldía Local enel Plan de Implementación del Modelo Integrado de Planeación.</t>
  </si>
  <si>
    <t>Porcentaje de cumplimiento de las acciones según el Plan de Implementación del Modelo Integrado de Planeación</t>
  </si>
  <si>
    <t>(Numero de acciones cumplidas de responsabilidad del proceso/Alcaldía Local en el Plan de Implementación del MIPG/Numero total de acciones de responsabilidad del proceso en el Plan de Implementación del MIPG)*100</t>
  </si>
  <si>
    <t>ACCIONES SEGÚN EL PLAN DE IMPLEMENTACIÓN DEL MODELO INTEGRADO DE PLANEACIÓN</t>
  </si>
  <si>
    <t>Seguimiento al Plan de Implementación del MIPG</t>
  </si>
  <si>
    <t>Realizar entrenamiento en puesto de trabajo al 100% de los servidores públicos nuevos vinculados al proceso/Alcaldía Local durante la vigencia</t>
  </si>
  <si>
    <t>Porcentaje de servidores públicos entrenados en puesto de trabajo</t>
  </si>
  <si>
    <t>(Numero de servidores públicos nuevos vinculados al proceso/Alcaldía Local entrenados en puesto de trabajo/Numero total de servidores públicos vinculados al proceso/Alcaldía)*100</t>
  </si>
  <si>
    <t>Porcentaje de personas entrenadas en puesto de trabajo</t>
  </si>
  <si>
    <t>Actas de Reunión</t>
  </si>
  <si>
    <t>Cumplir con el 100% de las actividades y tareas asignadas al proceso/Alcaldía Local en el PAAC 2018</t>
  </si>
  <si>
    <t>Porcentaje de cumplimiento de las actividades y tareas asignadas al proceso/Alcaldía Local en el PAAC 2018</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</si>
  <si>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</si>
  <si>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</si>
  <si>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Modificacionesl PAAC</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</si>
  <si>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</si>
  <si>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</si>
  <si>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</si>
  <si>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</si>
  <si>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</si>
  <si>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Numero de requerimientos ciudadanos vencidos asignados al proceso/Alcaldía Local de la vigencia 2017 - Numero de respuestas realizadas a requerimientos ciudadanos vencidos asignados al proceso/Alcaldía Local de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</si>
  <si>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</si>
  <si>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</si>
  <si>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</si>
  <si>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</si>
  <si>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</si>
  <si>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</si>
  <si>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</si>
  <si>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</si>
  <si>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</si>
  <si>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</si>
  <si>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</si>
  <si>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</si>
  <si>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Reportes de Riesgos y Servicio No Conforme</t>
  </si>
  <si>
    <t>REPORTES GESTION DEL RIESGO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</si>
  <si>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</si>
  <si>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</si>
  <si>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</si>
  <si>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</si>
  <si>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</si>
  <si>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</si>
  <si>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</si>
  <si>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</si>
  <si>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</si>
  <si>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</si>
  <si>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</si>
  <si>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</si>
  <si>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</si>
  <si>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</si>
  <si>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</si>
  <si>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</si>
  <si>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</si>
  <si>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RUBROSFUNCIONAMIENTO</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</si>
  <si>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</si>
  <si>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</si>
  <si>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</si>
  <si>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</si>
  <si>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</si>
  <si>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</si>
  <si>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</si>
  <si>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</si>
  <si>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</si>
  <si>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</si>
  <si>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</si>
  <si>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</si>
  <si>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</si>
  <si>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</si>
  <si>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</si>
  <si>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</si>
  <si>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</si>
  <si>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</si>
  <si>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</si>
  <si>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</si>
  <si>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</si>
  <si>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</si>
  <si>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</si>
  <si>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</si>
  <si>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</si>
  <si>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</si>
  <si>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</si>
  <si>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</si>
  <si>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</si>
  <si>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</si>
  <si>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</si>
  <si>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</si>
  <si>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</si>
  <si>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</si>
  <si>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</si>
  <si>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</si>
  <si>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</si>
  <si>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</si>
  <si>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</si>
  <si>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</si>
  <si>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</si>
  <si>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</si>
  <si>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</si>
  <si>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</si>
  <si>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</si>
  <si>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</si>
  <si>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</si>
  <si>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</si>
  <si>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</si>
  <si>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</si>
  <si>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</si>
  <si>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</si>
  <si>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</si>
  <si>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</si>
  <si>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</si>
  <si>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</si>
  <si>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</si>
  <si>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</si>
  <si>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</si>
  <si>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</si>
  <si>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</si>
  <si>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</si>
  <si>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</si>
  <si>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</si>
  <si>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</si>
  <si>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</si>
  <si>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</si>
  <si>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</si>
  <si>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</si>
  <si>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</si>
  <si>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</si>
  <si>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</si>
  <si>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</si>
  <si>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</si>
  <si>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Teniendo en cuenta la Circular 005 de marzo de 2018 expedida por la veeduría distrital, la cual realiza un alcance a la circular 002 de 2017 y envía la versión modificada del documento “Metodología para la rendición de cuentas de la administración distrital y local de la vigencia 2017. En cuyos lineamientos indican que la audiencia de rendición de cuentas se efectuara mediante el mes de abril de 2018.se realizaron los diálogos ciudadanos el día 21 de marzo, se anexa el formato de asistencia del proceso de rendición  de cuentas vigencia 2017 de la veeduría Distrital y registro fotográfico, por lo que esta meta no se logró cumplir para este trimestre del año.</t>
  </si>
  <si>
    <t>El plan de acción del consejo local de Gobierno, se encuentra en borrador pendiente por ser aprobado por  las partes interesadas, el próximo miércoles 18 de Abril de 2018 en reunión del consejo, se anexan actas de reunión realizadas durante el I trimestre  de fechas 31 de enero, 21 febrero, 14 de marzo de 2018, logrando así  un avance de la meta del 10%</t>
  </si>
  <si>
    <t>CIRCULAR 005 DE2018</t>
  </si>
  <si>
    <t>PLAN DE ACCION CLG</t>
  </si>
  <si>
    <t>El avance de cumplimiento fisico del plan de desarrollo  fue del 9.79% para este trimestre, porcentaje que sobrepaso lo programado, se anexa matriz MussI aprobada por la Secretaria Distrital de planeación.</t>
  </si>
  <si>
    <t>PREDIS CORTE A MARZO 31 DE 2018</t>
  </si>
  <si>
    <t>El plan de acción de comunicaciones  fue elaborado en mesa de trabajo por la oficina de comunicación local, se anexa acta de reunión  del 23 de marzo de 2018 y borrador del plan de acción, el cual se encuentra pendiente por aprobación por el señor alcalde local.</t>
  </si>
  <si>
    <t>Se realizaron 2 campañas internas llamadas Kit del contratista y suba soy yo  socializada el 1 de marzo  y 5 de marzo del 2018 se anexa actas de reunión, piezas comunitarias, evidencias  de carteleras físicas y  registros fotográficas.</t>
  </si>
  <si>
    <t xml:space="preserve">PLAN DE ACCION </t>
  </si>
  <si>
    <t>Para este trimestre del año, ingresaron por el Aplicativo de Gestión Documental ORFEO 35 proposiciones, a las cuales se le dio respuesta en los términos establecidos. Se anexa relación en base de datos.</t>
  </si>
  <si>
    <t>BASE DE DATOS</t>
  </si>
  <si>
    <t>Para este trimestre no se programo ningun reporte</t>
  </si>
  <si>
    <t>RADICADOS DE ORFEO</t>
  </si>
  <si>
    <r>
      <t xml:space="preserve">Para este trimestre del año, se realizaron 10 acciones de control u operativos, cumpliendo con la meta programada. Se anexan informes con radicados </t>
    </r>
    <r>
      <rPr>
        <sz val="11"/>
        <color indexed="55"/>
        <rFont val="Calibri"/>
        <family val="2"/>
      </rPr>
      <t>20186110026612</t>
    </r>
    <r>
      <rPr>
        <sz val="11"/>
        <color rgb="FF000000"/>
        <rFont val="Calibri"/>
        <family val="2"/>
      </rPr>
      <t xml:space="preserve"> del 03/02/2018, 20186110085832 del 09/02/2018, 20186110031292 del 10/02/2018, 20186110092242 del 24/02/2018, 20186110066082 del 10/03/2018, 20186110070332 del 17/03/2018, 20186110074952 del 21/03/2018, 20186110074972  del 22/03/2018,   20186110079282  del 24/03/2018, 20186110088092 del 27/03/2018.</t>
    </r>
  </si>
  <si>
    <t>Para este trimestre  se realizaron 4  acciones de control de los cuales se anexan los informes técnicos números 225 con radicado 20186130003663,  226 CONTROL URBANISTICO AL REGIMEN DE OBRAS DE OFICIO, 270  20176130005003  y 271 CONTROL URBANISTICO AL REGIMEN DE OBRAS DE OFICIO.</t>
  </si>
  <si>
    <t>Para este trimestre el porcentaje obtenido fue del 9,79 % superando la meta establecida,  la meta programa, esta ejecución obedecen en su mayoría  a la contratación de prestación de servicios realizada.</t>
  </si>
  <si>
    <t>Para este trimestre el porcentaje de giros  fue del 10,60 % superando la meta establecida,  el cual obedeció  a las   liquidaciones  de  contratos de vigencias anteriores</t>
  </si>
  <si>
    <t>Se celebraron 196 contratos de prestación de servicios, 3 adiciones a contratos vigencia 2017, 3 prorrogas a contratos 2016, 7 prorrogas a contratos vigencia 2017, 1 suspensión a contrato vigencia 2017, todos estos procesos fueron publicados en SECOP cumpliendo al 100% con la meta establecida. Se anexa relación y numero de proceso en SECOP  de cada publicación</t>
  </si>
  <si>
    <t>SECOP I Y II</t>
  </si>
  <si>
    <t>Esta meta se cumplio de manera parcial ya que se diseñaron las  piezas graficas  y  conceptualizacion de la campaña , quedando  pendiente socializacion para el  II trimestre del año. se anexas 4 piezas publicitarias.</t>
  </si>
  <si>
    <t>Para este trimestre se realizaron 7 acciones de control u operativos informes con radicado 20186110066582, 20186110045862, 20186110032252, 20186110046302, 20186110076272, 20186110076262, 20186110078482 de 2018. Superando  así la meta establecida.</t>
  </si>
  <si>
    <t>Se realizo capacitacion integral  el 06 de febrero de 2018, de los programas de calidad, piga, gestion documental y pagos, registro  de capacitacion y entrenamiento con radicado 20186110040172 del 20 de febrero de 2018</t>
  </si>
  <si>
    <t>Para este trimestre del año, se realizaron 5 acciones de control u operativos, superando  la meta programada.  Se anexan informes con radicados 20186110038642 del 19 de febrero, 20186110038972 del 19 de febrero, 20186110059502 del 09 de marzo, 20186110069122 del 16 de marzo, 20186110049352 del 1 de marzo e informe de  operativo de movilidad del 21 de marzo radicado con numero 20186110080162 el 2 de abril de 2018.</t>
  </si>
  <si>
    <t>Se remitió una solicitud de adición y prórroga para el contrato de prestación de servicios 229 de 2017, bajo radicado 20186120008573 de fecha 27 de febrero de 2018, Respuesta por la dirección para el desarrollo local radicado 20182100111463 de fecha 02 de marzo de 2018.</t>
  </si>
  <si>
    <t>Se anexan informe del i trimestre pos inspeccion de policia, relacionanda asi: inspeccion 11 A  entrega fisica 89 querrellas según radicado 20186140009843 se avocaron  68 querellas,inspeccion 11 B entrega fisica 90 querrellas según radicado 20186140008433 se avocaron  60 querellas,inspeccion 11 C entrega fisica 83 querrellas según radicado 20186140008693 se avocaron  55 querellas,inspeccion 11 D entrega fisica 84 querrellas según radicado 20186140010733  se avocaron  64 querellas, para un total de 346 querrellas entregadas, de las cuales se tramitaron 247 , lo que equivale  a un 71,4% de avance.</t>
  </si>
  <si>
    <t xml:space="preserve">Se realizaron dos proceso de contratacion para este trimestre a traves de colombia compra, ordenes de compra 25518 de  14/02/2018, 25054 de 30/01/2018, </t>
  </si>
  <si>
    <t>Para este trimestre la  oficina de contabilidad recibió reportes mensuales de la información de las oficinas de presupuesto radicado ORFEO 20186120008943 del 5 marzo de 2018, del área de gestión policiva jurídica –multas  Radicados  20186130004503 del 27 de febrero, 20186130005483 del 02 de marzo, 20186130005503 del 02 de marzo, 20186130008983 del 16 de marzo de 2018, 22 de marzo  de 2018, la oficina de almacén no realiza reporte, debido  a que se encontraba realizando determinación de saldos iniciales e implementado el NMNC. Durante el trimestre se encontraban sin aplicativo para cargar la información. Se entrega avances de ejecución presupuestal radicado 20186120009183 del 08/03/2018.La oficina de presupuesto entrega  reporte de liquidaciones radicado 20186120008943 del 05/03/2018.</t>
  </si>
  <si>
    <t>RADICADOS DE ORFEO y CORREO ELECTRONICO</t>
  </si>
  <si>
    <t>Para este trimestre ingresaron 904 requerimientos de los cuales son se les dio respuesta total a 99 requerimientos lo que equivale al 9.13 %, Para este trimestre ingresaron 904 requerimientos de los cuales son se les dio respuesta total a 99 requerimientos lo que equivale al 9.13 % Los colaboradores contaron con aplicativos a mediados del mes de febrero y los líderes del área no pudieron realizar el reparto efectivo. el mayor número de requerimientos están en gestión policiva donde los contratistas tiene obligaciones adicionales, impulso de actuaciones y expedición de decisiones de fondo, dificultades en el aplicativo ORFEO, manifestadas a nivel central bajo radicado 20186100001173, el recurso humano es insuficiente para el número  de peticiones que ingresa mensualmente.</t>
  </si>
  <si>
    <t>Meta no programada para el primer trimestre</t>
  </si>
  <si>
    <t>Se tomara como evidencia  el informe cuatrimestral realizado por control interno.</t>
  </si>
  <si>
    <r>
      <t xml:space="preserve">Disminución de  </t>
    </r>
    <r>
      <rPr>
        <sz val="18"/>
        <color indexed="45"/>
        <rFont val="Arial Rounded MT Bold"/>
        <family val="2"/>
      </rPr>
      <t xml:space="preserve">172 </t>
    </r>
    <r>
      <rPr>
        <sz val="18"/>
        <rFont val="Arial Rounded MT Bold"/>
        <family val="2"/>
      </rPr>
      <t>requerimientos ciudadanos vencidos asignados al proceso/Alcaldía Local</t>
    </r>
  </si>
  <si>
    <t>Requerimientos con respuesta</t>
  </si>
  <si>
    <t>Meta no programada para el I trimestre</t>
  </si>
  <si>
    <t>ORFEO</t>
  </si>
  <si>
    <t>Reporte entregado a más tardar el 16 de abril pero incumple con los lineamientos dados.</t>
  </si>
  <si>
    <t>Informe monitoreo de riesgos</t>
  </si>
  <si>
    <t>Meta no programa para el I trimestre</t>
  </si>
  <si>
    <t>Registro de publicaciones</t>
  </si>
  <si>
    <t xml:space="preserve">se registran 135 criterios de los cuales 2 se encuentran por cumplir </t>
  </si>
  <si>
    <t>Actualmente la alcaldia locall dentro de su plan de mejoramiento de la contraloria local  tiene 91 acciones de mejora, donde encontramos 10 incumpladas, 27 ineficientes y 54 en estado abierto,  se vienen adelantando visitas administrativas con este ente de control, radicados 20186110069132 de fecha 16/06/2018, 20186110077282 de 26/03/2018.20186110090442, 2018611009045220186110090532. Respecto a los planes de mejoramiento internos la alcaldía cuenta con un 74% de avance.</t>
  </si>
  <si>
    <t>Informe plan de mejoramiento</t>
  </si>
  <si>
    <t>Planes de mejoramiento cerrados</t>
  </si>
  <si>
    <t>A la espera de respuesta de memorando enviado por la OAP y OCI</t>
  </si>
  <si>
    <t>Hacer un (1) ejercicio de evaluación del normograma  aplicables al proceso/Alcaldía Local de conformidad con el procedimiento  "Procedimiento para la identificación y evaluación de requisitos legales"</t>
  </si>
  <si>
    <t>Realizar 20 acciones de control u operativos en materia de urbanismo relacionados con la integridad del Espacio Público</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</si>
  <si>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</si>
  <si>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</si>
  <si>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</si>
  <si>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</si>
  <si>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</si>
  <si>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</si>
  <si>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Actuaciones de establecimiento de comercio anteriores a la ley 1801/2016 archivadas en la vigencia 2018</t>
  </si>
  <si>
    <t>Numero de actuaciones de establecimientos de comercio anteriores a la ley 1801 /2016 archivadas en la vigencia 2018</t>
  </si>
  <si>
    <t>Archivar 2877 actuaciones de obras anteriores a la ley 1801/2016 en la vigencia 2018</t>
  </si>
  <si>
    <t>Según cifras de SIACTUA y Proyecto DIAl, la alcaldía local de suba archivó 53 actuaciones de obras durante el primer trimestre de 2018</t>
  </si>
  <si>
    <t>Cifras SIACTUA y Proyecto DIAL</t>
  </si>
  <si>
    <t>Según cifras de SIACTUA y Proyecto DIAl, la alcaldía local de suba archivó 53 actuaciones de establecimientos de comercio durante el primer trimestre de 2018</t>
  </si>
  <si>
    <t>Pronunciarse (Avoca, rechazar o enviar al competente) sobre el 85% de las actuaciones policivas recibidas en las Inspecciones de Policía radicadas durante el año 2.018.</t>
  </si>
  <si>
    <t>Número de autos durante la vigencia 2018/Número total de actuaciones radicadas) *100</t>
  </si>
  <si>
    <t>APLICATIVO</t>
  </si>
  <si>
    <t>SÍ ACTUA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</si>
  <si>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</si>
  <si>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</si>
  <si>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</si>
  <si>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</si>
  <si>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</si>
  <si>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</si>
  <si>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NO PROGRAMADO</t>
  </si>
  <si>
    <t>SIPSE
Archivo Físico</t>
  </si>
  <si>
    <t>Planeación
Contratación</t>
  </si>
  <si>
    <t>Según informe de la subsecretaría de gestión institucional, la alcaldía local de suba cumplió con el 50% de la meta</t>
  </si>
  <si>
    <t>radicado 20184000255093</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</si>
  <si>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</si>
  <si>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</si>
  <si>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</si>
  <si>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</si>
  <si>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Área de Gestión Corporativa Local</t>
  </si>
  <si>
    <t xml:space="preserve">Revisión Archivo físico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</si>
  <si>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</si>
  <si>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</si>
  <si>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</si>
  <si>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Sistema de Gestión Documental
Aplicativo Hola
Archivo área de Sistemas</t>
  </si>
  <si>
    <t>Administrador de red
Alcaldía Local de Antonio Nariño</t>
  </si>
  <si>
    <t>Seguimiento al Porcentaje de Políticas de Gestión TIC</t>
  </si>
  <si>
    <t>Según reporte de servicio a la ciudadania la alcaldía local de suba pasó de tener 1933 requerimientos vencidos de 2017 a 1321 durante el primer trimestre</t>
  </si>
  <si>
    <t>radicado 20184600227103</t>
  </si>
  <si>
    <t>Archivar 1273 actuaciones de establecimiento de comercio anteriores a la ley 1801/2016 en la vigencia 2018</t>
  </si>
  <si>
    <t>50% (887)</t>
  </si>
  <si>
    <t>50% 8887)</t>
  </si>
  <si>
    <t xml:space="preserve">Para este trimestre no se logro  alcanzar el porcentaje establecido  debido a que los procesos de malla vial  y parques se encuentran en revision  en nivel central  </t>
  </si>
  <si>
    <t>PREDIS A JUNIO 30 DE 2018</t>
  </si>
  <si>
    <t xml:space="preserve">Para este trimestre no se logro alcanzar con el porcentaje  establecido ya que la contracion tuvo niveles bajos </t>
  </si>
  <si>
    <t>Para este trimestre se supero  el porcentaje establecido  ya que se giro 32,38 de lo constituido</t>
  </si>
  <si>
    <r>
      <t>Para este trimestre del año, se realizaron 7 acciones de control u operativos, superando la meta programada.  Se anexan informes con radicados 20186110092352</t>
    </r>
    <r>
      <rPr>
        <sz val="11"/>
        <color rgb="FF000000"/>
        <rFont val="Calibri"/>
        <family val="2"/>
      </rPr>
      <t xml:space="preserve"> del 6 de Abril, 20186110104802 del 19 de abril, 20186110140852 del 10 de mayo, 20186110145652 del 16 de mayo, 20186110146162 del 16 de mayo, restitución Plaza Imperial 20186110151792 del 21 de mayo y 20186110192662 del 16 de junio de 2018.</t>
    </r>
  </si>
  <si>
    <t>Para este trimestre del año, se realizaron 13 acciones de control u operativos, superando la meta programada. Se anexan informes con radicados 20186110092352 del 06/04/2018, 20186110091172 del 04/04/2018, 20186110097612del 13/04/2018, 20186110097612 del 16/04/2018, 20186110104802 del 19/04/2018, 20186110126012 del 27/04/2018, 20186110126562 del 05/05/2018, 20186110133762  del 07/05/2018,   20186110140852 / 20186110133092 del 10/05/2018, 20186110144442 del 19/05/2018, 20186110193622 08/06/2018, 20186110201802 del 20/06/2018 y 20186110213782 del 30/06/2018.</t>
  </si>
  <si>
    <t>Para este trimestre se realizaron 6 acciones de control, cumpliendo con la meta establecida, de los cuales se anexan los informes técnicos con radicado 20186110207102 del  04/05/2018, 20186110205672 del 18/06/2018,  20186110205592 del 18/06/2018, 20186110205572 del  23/06/2018, 20186110206532 del 28/06/2018 y 20186110207072 del  28/06/2018</t>
  </si>
  <si>
    <t>Para este trimestre se realizaron 7 acciones de control u operativos, superando la meta establecida, informes con radicados No. 20186110092572, 20186110139942, 20186110186362, 20186110094102, 20186110140852, 20186110186402, 20186110195982 de 2018, uperando así la meta establecida.</t>
  </si>
  <si>
    <t>Se realizó para este trimestre 2 campañas externas con nombre SUBA TURISTICA, se anexa acta de socialización 15 de junio de 2018, piezas comunicativas, publicación en redes y registro fotográfico, y la campaña SUBASE AL PLAN, teniendo en cuenta que para el I trimestre se cumplió de manera parcial con esta meta, se anexa acta de socialización del 18 de abril de 2018, piezas comunicativas, publicación en redes y registro fotográfico.</t>
  </si>
  <si>
    <t>PIEZAS COMUNICATIVAS, REGISTRO FOTOGRAFICO, ACTA DE SOCIALIZACION, PUBLICACION EN REDES</t>
  </si>
  <si>
    <t>Teniendo en cuenta  el ajuste realizado a las metas  de IVC  por parte de la Subsecretaria Gestión Local, Para este trimestre no se programó ninguna actividad</t>
  </si>
  <si>
    <t>El plan de comunicaciones estrategicas fue aprobado por el alcalde local, bajo formato de acta de reunion de fecha 23 de abril de 2018, se anexa plan de comunicaciones, se ha venido adelantando actividades que permitan dar cumplimiento al mismo</t>
  </si>
  <si>
    <t>Para este trimestre se cumplió  con la meta establecida, se realizaron 2 campañas internas llamadas PAUSA ACTIVA BIEN ESTAR  la cual se socializa el 9 de mayo y EVITA EL CAOS   socializada el 26 de junio Se anexa actas de reunión, piezas comunicativas, evidencias  de carteleras físicas y  registros fotográficas.</t>
  </si>
  <si>
    <t>ACTA DE SOCIALIZACION , PIEZAS COMUNICATIVAS, REGISTRO FOTOGRAFICO,  EVIDENCIA EN CARTELERAS FISICAS</t>
  </si>
  <si>
    <t>Teniendo en cuenta que esta meta fue ajustada por el proceso de gestion de TIC para este trimestre no se programa reporte, sin embargo se anexa matriz de las actividades realizadas</t>
  </si>
  <si>
    <t>MATRIZ DE LINEAMIENTOS  PARALA GESTION DE TIC -ALCALDIAS LOCALES</t>
  </si>
  <si>
    <t>Para este trimestre se anexa evidencia de reunion  del 27 de junio de 2018, donde se socializa al grupo de gestion documental  las TRD, para la aplicación de las mismas, ademas el plan de trabajo diseñado para la intervencion de la documentacion  correspondiente a la serie de contratos de las vigencias establecidas en la meta.</t>
  </si>
  <si>
    <t xml:space="preserve">EVIDENCIA DE REUNION </t>
  </si>
  <si>
    <t>HERRAMIENTA SIPSE LOCAL</t>
  </si>
  <si>
    <t>Para este trimestre se implemento la herramienta SIPSE, se ha cargado la información de las iniciativas de los Encuentros Ciudadanos y de los proyectos de inversion.</t>
  </si>
  <si>
    <t>Se asistieron  a 2  capacitaciones programadas programadas por la Secretaria Distrital de hacienda  de fechas 29 de mayo de 2018 y 29 de junio de 2018 y  a 1 programadas por Nivel central  con fecha  22 de mayo de 2018</t>
  </si>
  <si>
    <t>Para este trimestre se han cumplido con el 25% de lo establecido en el Plan de accion del Consejo Local de Gobierno, dando cumplimineto a lo pactado, las distitnas entidades han llevado a cabo las actividadaes planeadas con éxito en el periodo comprendido entre el abril a junio de 2018</t>
  </si>
  <si>
    <t>PLAN DE ACCION  CLG</t>
  </si>
  <si>
    <t>Se realiza la rendición de cuentas el 28 de abril de 2018, con un acompañamiento de 864 personas registradas, se anexa acta de rendición de cuentas, presentación e informe vigencia 2017. Se anexa registro fotográfico y pantallazos de la convocatoria  publicada en redes.</t>
  </si>
  <si>
    <t>ACTA E INFORME DE RENDICION DE CUENTAS</t>
  </si>
  <si>
    <t>Para este trimestre del año, ingresaron por el Aplicativo de Gestión Documental ORFEO 4 proposiciones, a las cuales se le dio respuesta en los términos establecidos, Se anexa relación en base de datos.</t>
  </si>
  <si>
    <t>MATRIZ MUSI e INFORME FINAL DEL TRIMESTRE</t>
  </si>
  <si>
    <t>El avance de cumplimiento fisico del plan de desarrollo  fue del  20,9% para este trimestre, porcentaje que sobrepaso lo programado, se anexa matriz MussI e informe aprobado por la Secretaria Distrital de planeación.</t>
  </si>
  <si>
    <t>Para este trimestre no se cumplio  con el porcentaje  establecido, hasta el momento, se están planificando los procesos que implican la obligatoriedad de la herramienta de pliegos tipo, sin embargo, aun no esta en ejecución de la vigencia ningún contrato que deriva del uso de esta.</t>
  </si>
  <si>
    <t>Se celebraron 3 prorrogas, y 1 suspensión    a contratos vigencia 2016, 3 prorrogas, 1 suspensión, 3 adiciones, 6 prorrogas, 3 suspensiones. 6 liquidaciones a contratos 2017, todos estos procesos fueron publicados en SECOP cumpliendo al 100% con la meta establecida. Se anexa relación y numero de proceso en SECOP  de cada publicación</t>
  </si>
  <si>
    <t>Se realizaron dos proceso de contratacion para este trimestre a traves de colombia compra, ordenes de compra 28808 de  30/05/2018.</t>
  </si>
  <si>
    <t>Se remitió una solicitud de adición y prórroga para el contrato de prestación de servicios 10 de 2017, bajo radicado 20182100165543  de fecha 13/04/2018, 20182100171753 de fecha 08/04/2018,  20182100303753  de fecha 08/06/2018,  20182100157013  de fecha 09/04/2018, 20182100157013  de fecha 09/04/2018, 20182100285283 de fecha 20/06/2018, 20186120011073 de fecha  06/04/2018, 20186120011303 de fecha 10/04/2018, 20186120410041 de fecha 21//05/2018,20186120011933 de fecha 20/04/2018, 20186120010663 de fecha 04/04/2018.</t>
  </si>
  <si>
    <t>para este trimestre se cumplimiento con la meta establecida, se realizó las conciliaciones correspondientes a las áreas de multas, presupuesto y almacén. radicados, se adjunta radicados de fechas 08 de junio de 2018. 20186120011263 de fecha 09/04/2018,  20186130014573 de 05/04/2018, 20186120013633 del 04/05/2018 y reportes de PREDIS</t>
  </si>
  <si>
    <t>RADICADOS DE ORFEO Y REPORTE DE PREDIS</t>
  </si>
  <si>
    <t>Para este trimestre ingresaron 704 requerimientos de los cuales se les dio respuesta total a 215 requerimientos lo que equivale al 31 %, de ejecución, quedando en trámite de respuesta 489 solicitudes, el volumen de requerimientos es mayor a la recurso humano que tiene actualmente la alcaldía local.</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</si>
</sst>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240A]\ #,##0.00"/>
    <numFmt numFmtId="181" formatCode="_-* #,##0.00\ _€_-;\-* #,##0.00\ _€_-;_-* \-??\ _€_-;_-@_-"/>
    <numFmt numFmtId="182" formatCode="0.0%"/>
    <numFmt numFmtId="183" formatCode="[$-240A]dddd\,\ dd&quot; de &quot;mmmm&quot; de &quot;yyyy"/>
    <numFmt numFmtId="184" formatCode="[$-240A]hh:mm:ss\ AM/PM"/>
    <numFmt numFmtId="185" formatCode="* #,##0.00&quot;    &quot;;\-* #,##0.00&quot;    &quot;;* \-#&quot;    &quot;;@\ "/>
    <numFmt numFmtId="186" formatCode="[$-240A]dddd\,\ d\ &quot;de&quot;\ mmmm\ &quot;de&quot;\ yyyy"/>
    <numFmt numFmtId="187" formatCode="[$-240A]h:mm:ss\ AM/PM"/>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107">
    <font>
      <sz val="11"/>
      <color rgb="FF000000"/>
      <name val="Calibri"/>
      <family val="2"/>
    </font>
    <font>
      <sz val="11"/>
      <color indexed="55"/>
      <name val="Calibri"/>
      <family val="2"/>
    </font>
    <font>
      <b/>
      <sz val="11"/>
      <name val="Arial Rounded MT Bold"/>
      <family val="2"/>
    </font>
    <font>
      <b/>
      <sz val="12"/>
      <name val="Arial Rounded MT Bold"/>
      <family val="2"/>
    </font>
    <font>
      <b/>
      <sz val="10"/>
      <name val="Arial Rounded MT Bold"/>
      <family val="2"/>
    </font>
    <font>
      <sz val="12"/>
      <name val="Arial Rounded MT Bold"/>
      <family val="2"/>
    </font>
    <font>
      <sz val="10"/>
      <name val="Arial Rounded MT Bold"/>
      <family val="2"/>
    </font>
    <font>
      <b/>
      <sz val="18"/>
      <name val="Arial Rounded MT Bold"/>
      <family val="2"/>
    </font>
    <font>
      <sz val="18"/>
      <name val="Arial Rounded MT Bold"/>
      <family val="2"/>
    </font>
    <font>
      <b/>
      <sz val="20"/>
      <name val="Arial Rounded MT Bold"/>
      <family val="2"/>
    </font>
    <font>
      <sz val="10"/>
      <name val="Arial"/>
      <family val="2"/>
    </font>
    <font>
      <sz val="20"/>
      <name val="Arial Rounded MT Bold"/>
      <family val="2"/>
    </font>
    <font>
      <b/>
      <sz val="22"/>
      <name val="Arial Rounded MT Bold"/>
      <family val="2"/>
    </font>
    <font>
      <b/>
      <sz val="8"/>
      <color indexed="55"/>
      <name val="Tahoma"/>
      <family val="2"/>
    </font>
    <font>
      <sz val="8"/>
      <color indexed="55"/>
      <name val="Tahoma"/>
      <family val="2"/>
    </font>
    <font>
      <sz val="14"/>
      <name val="Arial Narrow"/>
      <family val="2"/>
    </font>
    <font>
      <sz val="18"/>
      <color indexed="45"/>
      <name val="Arial Rounded MT Bold"/>
      <family val="2"/>
    </font>
    <font>
      <sz val="18"/>
      <name val="Arial"/>
      <family val="2"/>
    </font>
    <font>
      <sz val="16"/>
      <name val="Arial"/>
      <family val="2"/>
    </font>
    <font>
      <sz val="11"/>
      <color indexed="19"/>
      <name val="Calibri"/>
      <family val="2"/>
    </font>
    <font>
      <sz val="11"/>
      <color indexed="9"/>
      <name val="Calibri"/>
      <family val="2"/>
    </font>
    <font>
      <b/>
      <sz val="11"/>
      <color indexed="45"/>
      <name val="Calibri"/>
      <family val="2"/>
    </font>
    <font>
      <b/>
      <sz val="11"/>
      <color indexed="19"/>
      <name val="Calibri"/>
      <family val="2"/>
    </font>
    <font>
      <sz val="11"/>
      <color indexed="45"/>
      <name val="Calibri"/>
      <family val="2"/>
    </font>
    <font>
      <b/>
      <sz val="15"/>
      <color indexed="46"/>
      <name val="Calibri"/>
      <family val="2"/>
    </font>
    <font>
      <b/>
      <sz val="11"/>
      <color indexed="46"/>
      <name val="Calibri"/>
      <family val="2"/>
    </font>
    <font>
      <sz val="11"/>
      <color indexed="54"/>
      <name val="Calibri"/>
      <family val="2"/>
    </font>
    <font>
      <u val="single"/>
      <sz val="11"/>
      <color indexed="22"/>
      <name val="Calibri"/>
      <family val="2"/>
    </font>
    <font>
      <sz val="11"/>
      <color indexed="12"/>
      <name val="Calibri"/>
      <family val="2"/>
    </font>
    <font>
      <sz val="11"/>
      <color indexed="52"/>
      <name val="Calibri"/>
      <family val="2"/>
    </font>
    <font>
      <b/>
      <sz val="11"/>
      <color indexed="63"/>
      <name val="Calibri"/>
      <family val="2"/>
    </font>
    <font>
      <b/>
      <sz val="18"/>
      <color indexed="46"/>
      <name val="Calibri Light"/>
      <family val="2"/>
    </font>
    <font>
      <b/>
      <sz val="13"/>
      <color indexed="46"/>
      <name val="Calibri"/>
      <family val="2"/>
    </font>
    <font>
      <b/>
      <sz val="11"/>
      <color indexed="55"/>
      <name val="Calibri"/>
      <family val="2"/>
    </font>
    <font>
      <sz val="10"/>
      <color indexed="55"/>
      <name val="Arial Rounded MT Bold"/>
      <family val="2"/>
    </font>
    <font>
      <b/>
      <sz val="11"/>
      <color indexed="8"/>
      <name val="Arial Rounded MT Bold"/>
      <family val="2"/>
    </font>
    <font>
      <b/>
      <sz val="10"/>
      <color indexed="55"/>
      <name val="Arial Rounded MT Bold"/>
      <family val="2"/>
    </font>
    <font>
      <b/>
      <sz val="15"/>
      <color indexed="55"/>
      <name val="Arial Rounded MT Bold"/>
      <family val="2"/>
    </font>
    <font>
      <sz val="18"/>
      <color indexed="55"/>
      <name val="Arial Rounded MT Bold"/>
      <family val="2"/>
    </font>
    <font>
      <sz val="16"/>
      <color indexed="55"/>
      <name val="Arial Rounded MT Bold"/>
      <family val="2"/>
    </font>
    <font>
      <sz val="12"/>
      <color indexed="55"/>
      <name val="Arial Rounded MT Bold"/>
      <family val="2"/>
    </font>
    <font>
      <b/>
      <sz val="20"/>
      <color indexed="55"/>
      <name val="Arial Rounded MT Bold"/>
      <family val="2"/>
    </font>
    <font>
      <b/>
      <sz val="28"/>
      <color indexed="55"/>
      <name val="Arial Rounded MT Bold"/>
      <family val="2"/>
    </font>
    <font>
      <b/>
      <sz val="22"/>
      <color indexed="55"/>
      <name val="Arial Rounded MT Bold"/>
      <family val="2"/>
    </font>
    <font>
      <b/>
      <sz val="18"/>
      <color indexed="55"/>
      <name val="Arial Rounded MT Bold"/>
      <family val="2"/>
    </font>
    <font>
      <b/>
      <sz val="16"/>
      <color indexed="55"/>
      <name val="Arial Rounded MT Bold"/>
      <family val="2"/>
    </font>
    <font>
      <sz val="12"/>
      <color indexed="55"/>
      <name val="Arial"/>
      <family val="2"/>
    </font>
    <font>
      <sz val="14"/>
      <color indexed="55"/>
      <name val="Arial Narrow"/>
      <family val="2"/>
    </font>
    <font>
      <sz val="11"/>
      <color indexed="55"/>
      <name val="Arial"/>
      <family val="2"/>
    </font>
    <font>
      <sz val="14"/>
      <color indexed="45"/>
      <name val="Arial Narrow"/>
      <family val="2"/>
    </font>
    <font>
      <sz val="24"/>
      <color indexed="55"/>
      <name val="Arial Rounded MT Bold"/>
      <family val="2"/>
    </font>
    <font>
      <b/>
      <sz val="28"/>
      <color indexed="55"/>
      <name val="Arial"/>
      <family val="2"/>
    </font>
    <font>
      <sz val="18"/>
      <color indexed="55"/>
      <name val="Arial"/>
      <family val="2"/>
    </font>
    <font>
      <sz val="16"/>
      <color indexed="55"/>
      <name val="Arial"/>
      <family val="2"/>
    </font>
    <font>
      <b/>
      <sz val="24"/>
      <color indexed="55"/>
      <name val="Arial Rounded MT Bold"/>
      <family val="2"/>
    </font>
    <font>
      <sz val="20"/>
      <color indexed="55"/>
      <name val="Arial Rounded MT Bold"/>
      <family val="2"/>
    </font>
    <font>
      <b/>
      <sz val="26"/>
      <color indexed="55"/>
      <name val="Arial Rounded MT Bold"/>
      <family val="2"/>
    </font>
    <font>
      <b/>
      <sz val="11"/>
      <color indexed="55"/>
      <name val="Arial Rounded MT Bold"/>
      <family val="2"/>
    </font>
    <font>
      <b/>
      <sz val="12"/>
      <color indexed="55"/>
      <name val="Arial Rounded MT Bold"/>
      <family val="2"/>
    </font>
    <font>
      <sz val="8"/>
      <name val="Segoe UI"/>
      <family val="2"/>
    </font>
    <font>
      <b/>
      <sz val="18"/>
      <color indexed="55"/>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b/>
      <sz val="18"/>
      <color theme="3"/>
      <name val="Calibri Light"/>
      <family val="2"/>
    </font>
    <font>
      <b/>
      <sz val="13"/>
      <color theme="3"/>
      <name val="Calibri"/>
      <family val="2"/>
    </font>
    <font>
      <b/>
      <sz val="11"/>
      <color theme="1"/>
      <name val="Calibri"/>
      <family val="2"/>
    </font>
    <font>
      <sz val="10"/>
      <color rgb="FF000000"/>
      <name val="Arial Rounded MT Bold"/>
      <family val="2"/>
    </font>
    <font>
      <b/>
      <sz val="11"/>
      <color rgb="FF800000"/>
      <name val="Arial Rounded MT Bold"/>
      <family val="2"/>
    </font>
    <font>
      <b/>
      <sz val="10"/>
      <color rgb="FF000000"/>
      <name val="Arial Rounded MT Bold"/>
      <family val="2"/>
    </font>
    <font>
      <b/>
      <sz val="15"/>
      <color rgb="FF000000"/>
      <name val="Arial Rounded MT Bold"/>
      <family val="2"/>
    </font>
    <font>
      <sz val="18"/>
      <color rgb="FF000000"/>
      <name val="Arial Rounded MT Bold"/>
      <family val="2"/>
    </font>
    <font>
      <sz val="16"/>
      <color rgb="FF000000"/>
      <name val="Arial Rounded MT Bold"/>
      <family val="2"/>
    </font>
    <font>
      <sz val="12"/>
      <color rgb="FF000000"/>
      <name val="Arial Rounded MT Bold"/>
      <family val="2"/>
    </font>
    <font>
      <b/>
      <sz val="20"/>
      <color rgb="FF000000"/>
      <name val="Arial Rounded MT Bold"/>
      <family val="2"/>
    </font>
    <font>
      <b/>
      <sz val="28"/>
      <color rgb="FF000000"/>
      <name val="Arial Rounded MT Bold"/>
      <family val="2"/>
    </font>
    <font>
      <b/>
      <sz val="22"/>
      <color rgb="FF000000"/>
      <name val="Arial Rounded MT Bold"/>
      <family val="2"/>
    </font>
    <font>
      <b/>
      <sz val="18"/>
      <color rgb="FF000000"/>
      <name val="Arial Rounded MT Bold"/>
      <family val="2"/>
    </font>
    <font>
      <b/>
      <sz val="16"/>
      <color rgb="FF000000"/>
      <name val="Arial Rounded MT Bold"/>
      <family val="2"/>
    </font>
    <font>
      <sz val="12"/>
      <color rgb="FF000000"/>
      <name val="Arial"/>
      <family val="2"/>
    </font>
    <font>
      <sz val="14"/>
      <color rgb="FF000000"/>
      <name val="Arial Narrow"/>
      <family val="2"/>
    </font>
    <font>
      <sz val="11"/>
      <color rgb="FF000000"/>
      <name val="Arial"/>
      <family val="2"/>
    </font>
    <font>
      <sz val="14"/>
      <color rgb="FFFF0000"/>
      <name val="Arial Narrow"/>
      <family val="2"/>
    </font>
    <font>
      <sz val="24"/>
      <color rgb="FF000000"/>
      <name val="Arial Rounded MT Bold"/>
      <family val="2"/>
    </font>
    <font>
      <b/>
      <sz val="28"/>
      <color theme="1"/>
      <name val="Arial"/>
      <family val="2"/>
    </font>
    <font>
      <sz val="18"/>
      <color theme="1"/>
      <name val="Arial"/>
      <family val="2"/>
    </font>
    <font>
      <sz val="18"/>
      <color rgb="FF00000A"/>
      <name val="Arial"/>
      <family val="2"/>
    </font>
    <font>
      <sz val="16"/>
      <color theme="1"/>
      <name val="Arial"/>
      <family val="2"/>
    </font>
    <font>
      <b/>
      <sz val="24"/>
      <color rgb="FF000000"/>
      <name val="Arial Rounded MT Bold"/>
      <family val="2"/>
    </font>
    <font>
      <sz val="20"/>
      <color rgb="FF000000"/>
      <name val="Arial Rounded MT Bold"/>
      <family val="2"/>
    </font>
    <font>
      <sz val="11"/>
      <color theme="1"/>
      <name val="Arial"/>
      <family val="2"/>
    </font>
    <font>
      <sz val="10"/>
      <color theme="1"/>
      <name val="Arial Rounded MT Bold"/>
      <family val="2"/>
    </font>
    <font>
      <b/>
      <sz val="12"/>
      <color rgb="FF000000"/>
      <name val="Arial Rounded MT Bold"/>
      <family val="2"/>
    </font>
    <font>
      <b/>
      <sz val="26"/>
      <color rgb="FF000000"/>
      <name val="Arial Rounded MT Bold"/>
      <family val="2"/>
    </font>
    <font>
      <b/>
      <sz val="11"/>
      <color rgb="FF000000"/>
      <name val="Arial Rounded MT Bold"/>
      <family val="2"/>
    </font>
    <font>
      <b/>
      <sz val="8"/>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008000"/>
        <bgColor indexed="64"/>
      </patternFill>
    </fill>
    <fill>
      <patternFill patternType="solid">
        <fgColor indexed="17"/>
        <bgColor indexed="64"/>
      </patternFill>
    </fill>
    <fill>
      <patternFill patternType="solid">
        <fgColor rgb="FFFFFFFF"/>
        <bgColor indexed="64"/>
      </patternFill>
    </fill>
    <fill>
      <patternFill patternType="solid">
        <fgColor rgb="FFB7DEE8"/>
        <bgColor indexed="64"/>
      </patternFill>
    </fill>
    <fill>
      <patternFill patternType="solid">
        <fgColor rgb="FF4BACC6"/>
        <bgColor indexed="64"/>
      </patternFill>
    </fill>
    <fill>
      <patternFill patternType="solid">
        <fgColor rgb="FFC3D69B"/>
        <bgColor indexed="64"/>
      </patternFill>
    </fill>
    <fill>
      <patternFill patternType="solid">
        <fgColor rgb="FF0070C0"/>
        <bgColor indexed="64"/>
      </patternFill>
    </fill>
    <fill>
      <patternFill patternType="solid">
        <fgColor rgb="FF31859C"/>
        <bgColor indexed="64"/>
      </patternFill>
    </fill>
    <fill>
      <patternFill patternType="solid">
        <fgColor rgb="FF00B050"/>
        <bgColor indexed="64"/>
      </patternFill>
    </fill>
    <fill>
      <patternFill patternType="solid">
        <fgColor rgb="FFFFFF00"/>
        <bgColor indexed="64"/>
      </patternFill>
    </fill>
    <fill>
      <patternFill patternType="solid">
        <fgColor rgb="FFFAC090"/>
        <bgColor indexed="64"/>
      </patternFill>
    </fill>
    <fill>
      <patternFill patternType="solid">
        <fgColor rgb="FFDDDDDD"/>
        <bgColor indexed="64"/>
      </patternFill>
    </fill>
    <fill>
      <patternFill patternType="solid">
        <fgColor rgb="FFFFFF66"/>
        <bgColor indexed="64"/>
      </patternFill>
    </fill>
    <fill>
      <patternFill patternType="solid">
        <fgColor rgb="FFBFBFBF"/>
        <bgColor indexed="64"/>
      </patternFill>
    </fill>
    <fill>
      <patternFill patternType="solid">
        <fgColor rgb="FFD7E4BD"/>
        <bgColor indexed="64"/>
      </patternFill>
    </fill>
    <fill>
      <patternFill patternType="solid">
        <fgColor rgb="FFB9CDE5"/>
        <bgColor indexed="64"/>
      </patternFill>
    </fill>
    <fill>
      <patternFill patternType="solid">
        <fgColor rgb="FFCCC1DA"/>
        <bgColor indexed="64"/>
      </patternFill>
    </fill>
    <fill>
      <patternFill patternType="solid">
        <fgColor rgb="FFC4BD97"/>
        <bgColor indexed="64"/>
      </patternFill>
    </fill>
    <fill>
      <patternFill patternType="solid">
        <fgColor rgb="FFFCD5B5"/>
        <bgColor indexed="64"/>
      </patternFill>
    </fill>
    <fill>
      <patternFill patternType="solid">
        <fgColor theme="0"/>
        <bgColor indexed="64"/>
      </patternFill>
    </fill>
    <fill>
      <patternFill patternType="solid">
        <fgColor rgb="FF9BBB59"/>
        <bgColor indexed="64"/>
      </patternFill>
    </fill>
    <fill>
      <patternFill patternType="solid">
        <fgColor rgb="FF00B050"/>
        <bgColor indexed="64"/>
      </patternFill>
    </fill>
    <fill>
      <patternFill patternType="solid">
        <fgColor rgb="FF00B050"/>
        <bgColor indexed="64"/>
      </patternFill>
    </fill>
    <fill>
      <patternFill patternType="solid">
        <fgColor rgb="FFFF0000"/>
        <bgColor indexed="64"/>
      </patternFill>
    </fill>
    <fill>
      <patternFill patternType="solid">
        <fgColor rgb="FF95B3D7"/>
        <bgColor indexed="64"/>
      </patternFill>
    </fill>
    <fill>
      <patternFill patternType="solid">
        <fgColor rgb="FFF7964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border>
    <border>
      <left style="medium"/>
      <right style="medium"/>
      <top style="medium"/>
      <bottom/>
    </border>
    <border>
      <left style="medium"/>
      <right style="medium"/>
      <top/>
      <bottom/>
    </border>
    <border>
      <left style="thin"/>
      <right/>
      <top style="medium"/>
      <bottom style="thin"/>
    </border>
    <border>
      <left style="medium"/>
      <right style="medium"/>
      <top style="medium"/>
      <bottom style="thin"/>
    </border>
    <border>
      <left style="thin"/>
      <right style="thin"/>
      <top/>
      <bottom/>
    </border>
    <border>
      <left/>
      <right/>
      <top style="thin"/>
      <bottom/>
    </border>
    <border>
      <left style="medium"/>
      <right style="medium"/>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medium"/>
      <bottom/>
    </border>
    <border>
      <left style="thin"/>
      <right style="medium"/>
      <top style="medium"/>
      <bottom style="thin"/>
    </border>
    <border>
      <left style="thin"/>
      <right style="thin"/>
      <top/>
      <bottom style="thin"/>
    </border>
    <border>
      <left style="thin"/>
      <right style="medium"/>
      <top style="medium"/>
      <bottom/>
    </border>
    <border>
      <left style="medium"/>
      <right style="medium"/>
      <top/>
      <bottom style="thin"/>
    </border>
    <border>
      <left style="medium"/>
      <right style="medium"/>
      <top/>
      <bottom style="medium"/>
    </border>
    <border>
      <left/>
      <right style="thin"/>
      <top/>
      <bottom style="medium"/>
    </border>
    <border>
      <left style="thin"/>
      <right style="thin"/>
      <top style="medium"/>
      <bottom style="medium"/>
    </border>
    <border>
      <left style="thin"/>
      <right style="medium"/>
      <top style="medium"/>
      <bottom style="medium"/>
    </border>
    <border>
      <left/>
      <right/>
      <top/>
      <bottom style="medium"/>
    </border>
    <border>
      <left style="medium"/>
      <right style="medium"/>
      <top style="medium"/>
      <bottom style="medium"/>
    </border>
    <border>
      <left/>
      <right style="thin"/>
      <top style="medium"/>
      <bottom style="medium"/>
    </border>
    <border>
      <left/>
      <right style="medium"/>
      <top style="medium"/>
      <bottom style="thin"/>
    </border>
    <border>
      <left/>
      <right style="medium"/>
      <top style="thin"/>
      <bottom style="thin"/>
    </border>
    <border>
      <left/>
      <right style="medium"/>
      <top/>
      <bottom style="medium"/>
    </border>
    <border>
      <left style="medium"/>
      <right style="medium"/>
      <top style="thin"/>
      <bottom style="thin"/>
    </border>
    <border>
      <left/>
      <right style="thin"/>
      <top style="medium"/>
      <bottom style="thin"/>
    </border>
    <border>
      <left style="medium"/>
      <right style="medium"/>
      <top style="thin"/>
      <bottom style="medium"/>
    </border>
    <border>
      <left style="thin"/>
      <right/>
      <top/>
      <bottom style="thin"/>
    </border>
    <border>
      <left style="thin"/>
      <right style="thin"/>
      <top/>
      <bottom style="medium"/>
    </border>
    <border>
      <left style="thin"/>
      <right/>
      <top/>
      <bottom style="medium"/>
    </border>
    <border>
      <left style="thin"/>
      <right style="medium"/>
      <top/>
      <bottom style="medium"/>
    </border>
    <border>
      <left style="medium"/>
      <right style="thin"/>
      <top style="medium"/>
      <bottom/>
    </border>
    <border>
      <left/>
      <right style="thin"/>
      <top style="thin"/>
      <bottom style="medium"/>
    </border>
    <border>
      <left/>
      <right style="thin"/>
      <top/>
      <bottom style="thin"/>
    </border>
    <border>
      <left style="medium"/>
      <right/>
      <top style="medium"/>
      <bottom style="medium"/>
    </border>
    <border>
      <left style="medium"/>
      <right/>
      <top/>
      <bottom/>
    </border>
    <border>
      <left/>
      <right style="medium"/>
      <top style="medium"/>
      <bottom/>
    </border>
    <border>
      <left style="medium"/>
      <right style="thin"/>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thin"/>
      <right style="medium"/>
      <top style="thin"/>
      <bottom style="thin"/>
    </border>
    <border>
      <left style="thin"/>
      <right style="medium"/>
      <top style="thin"/>
      <bottom style="medium"/>
    </border>
    <border>
      <left style="medium"/>
      <right/>
      <top style="medium"/>
      <bottom style="thin"/>
    </border>
    <border>
      <left/>
      <right style="thin"/>
      <top style="medium"/>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63" fillId="21" borderId="0" applyNumberFormat="0" applyBorder="0" applyAlignment="0" applyProtection="0"/>
    <xf numFmtId="0" fontId="64" fillId="22" borderId="1" applyNumberFormat="0" applyAlignment="0" applyProtection="0"/>
    <xf numFmtId="0" fontId="65" fillId="23"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9" fillId="30" borderId="1" applyNumberFormat="0" applyAlignment="0" applyProtection="0"/>
    <xf numFmtId="0" fontId="70" fillId="0" borderId="0" applyNumberFormat="0" applyFill="0" applyBorder="0" applyAlignment="0" applyProtection="0"/>
    <xf numFmtId="0" fontId="71" fillId="31" borderId="0" applyNumberFormat="0" applyBorder="0" applyAlignment="0" applyProtection="0"/>
    <xf numFmtId="181" fontId="0" fillId="0" borderId="0" applyBorder="0" applyProtection="0">
      <alignment/>
    </xf>
    <xf numFmtId="177" fontId="0"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43" fontId="61" fillId="0" borderId="0" applyFont="0" applyFill="0" applyBorder="0" applyAlignment="0" applyProtection="0"/>
    <xf numFmtId="185" fontId="10" fillId="0" borderId="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32" borderId="0" applyNumberFormat="0" applyBorder="0" applyAlignment="0" applyProtection="0"/>
    <xf numFmtId="0" fontId="10" fillId="0" borderId="0">
      <alignment/>
      <protection/>
    </xf>
    <xf numFmtId="0" fontId="61" fillId="0" borderId="0">
      <alignment/>
      <protection/>
    </xf>
    <xf numFmtId="0" fontId="0" fillId="33" borderId="5" applyNumberFormat="0" applyFont="0" applyAlignment="0" applyProtection="0"/>
    <xf numFmtId="9" fontId="0" fillId="0" borderId="0" applyBorder="0" applyProtection="0">
      <alignment/>
    </xf>
    <xf numFmtId="9" fontId="10" fillId="0" borderId="0" applyFill="0" applyBorder="0" applyAlignment="0" applyProtection="0"/>
    <xf numFmtId="9" fontId="61" fillId="0" borderId="0" applyFont="0" applyFill="0" applyBorder="0" applyAlignment="0" applyProtection="0"/>
    <xf numFmtId="9" fontId="10" fillId="0" borderId="0" applyFill="0" applyBorder="0" applyAlignment="0" applyProtection="0"/>
    <xf numFmtId="0" fontId="10" fillId="34" borderId="0" applyNumberFormat="0" applyBorder="0" applyAlignment="0" applyProtection="0"/>
    <xf numFmtId="0" fontId="73" fillId="22" borderId="6" applyNumberFormat="0" applyAlignment="0" applyProtection="0"/>
    <xf numFmtId="0" fontId="74" fillId="0" borderId="0" applyNumberFormat="0" applyFill="0" applyBorder="0" applyAlignment="0" applyProtection="0"/>
    <xf numFmtId="0" fontId="10" fillId="35" borderId="0" applyBorder="0" applyProtection="0">
      <alignment/>
    </xf>
    <xf numFmtId="0" fontId="75" fillId="0" borderId="0" applyNumberFormat="0" applyFill="0" applyBorder="0" applyAlignment="0" applyProtection="0"/>
    <xf numFmtId="0" fontId="76" fillId="0" borderId="7" applyNumberFormat="0" applyFill="0" applyAlignment="0" applyProtection="0"/>
    <xf numFmtId="0" fontId="68" fillId="0" borderId="8" applyNumberFormat="0" applyFill="0" applyAlignment="0" applyProtection="0"/>
    <xf numFmtId="0" fontId="77" fillId="0" borderId="9" applyNumberFormat="0" applyFill="0" applyAlignment="0" applyProtection="0"/>
    <xf numFmtId="0" fontId="10" fillId="36" borderId="0" applyNumberFormat="0" applyBorder="0" applyAlignment="0" applyProtection="0"/>
  </cellStyleXfs>
  <cellXfs count="439">
    <xf numFmtId="0" fontId="0" fillId="0" borderId="0" xfId="0" applyAlignment="1">
      <alignment/>
    </xf>
    <xf numFmtId="0" fontId="0" fillId="0" borderId="0" xfId="0" applyFont="1" applyAlignment="1">
      <alignment/>
    </xf>
    <xf numFmtId="0" fontId="0" fillId="0" borderId="0" xfId="0" applyFont="1" applyAlignment="1">
      <alignment horizontal="justify" wrapText="1"/>
    </xf>
    <xf numFmtId="0" fontId="2" fillId="37" borderId="10" xfId="0" applyFont="1" applyFill="1" applyBorder="1" applyAlignment="1">
      <alignment wrapText="1"/>
    </xf>
    <xf numFmtId="0" fontId="3" fillId="37" borderId="11" xfId="0" applyFont="1" applyFill="1" applyBorder="1" applyAlignment="1">
      <alignment horizontal="center" wrapText="1"/>
    </xf>
    <xf numFmtId="0" fontId="4" fillId="37" borderId="12" xfId="0" applyFont="1" applyFill="1" applyBorder="1" applyAlignment="1">
      <alignment wrapText="1"/>
    </xf>
    <xf numFmtId="0" fontId="4" fillId="37" borderId="13" xfId="0" applyFont="1" applyFill="1" applyBorder="1" applyAlignment="1">
      <alignment wrapText="1"/>
    </xf>
    <xf numFmtId="0" fontId="78" fillId="37" borderId="0" xfId="0" applyFont="1" applyFill="1" applyAlignment="1">
      <alignment/>
    </xf>
    <xf numFmtId="0" fontId="79" fillId="38" borderId="14" xfId="0" applyFont="1" applyFill="1" applyBorder="1" applyAlignment="1">
      <alignment horizontal="center" wrapText="1"/>
    </xf>
    <xf numFmtId="0" fontId="79" fillId="38" borderId="10" xfId="0" applyFont="1" applyFill="1" applyBorder="1" applyAlignment="1">
      <alignment horizontal="center" wrapText="1"/>
    </xf>
    <xf numFmtId="0" fontId="2" fillId="37" borderId="10" xfId="0" applyFont="1" applyFill="1" applyBorder="1" applyAlignment="1">
      <alignment vertical="center" wrapText="1"/>
    </xf>
    <xf numFmtId="0" fontId="3" fillId="37" borderId="11" xfId="0" applyFont="1" applyFill="1" applyBorder="1" applyAlignment="1">
      <alignment horizontal="center" vertical="center" wrapText="1"/>
    </xf>
    <xf numFmtId="0" fontId="5" fillId="37" borderId="15" xfId="0" applyFont="1" applyFill="1" applyBorder="1" applyAlignment="1" applyProtection="1">
      <alignment horizontal="left" vertical="center" wrapText="1"/>
      <protection/>
    </xf>
    <xf numFmtId="0" fontId="5" fillId="37" borderId="16" xfId="0" applyFont="1" applyFill="1" applyBorder="1" applyAlignment="1" applyProtection="1">
      <alignment horizontal="left" vertical="center" wrapText="1"/>
      <protection/>
    </xf>
    <xf numFmtId="0" fontId="4" fillId="37" borderId="12" xfId="0" applyFont="1" applyFill="1" applyBorder="1" applyAlignment="1">
      <alignment vertical="center" wrapText="1"/>
    </xf>
    <xf numFmtId="0" fontId="4" fillId="37" borderId="13" xfId="0" applyFont="1" applyFill="1" applyBorder="1" applyAlignment="1">
      <alignment vertical="center" wrapText="1"/>
    </xf>
    <xf numFmtId="0" fontId="80" fillId="37" borderId="17" xfId="0" applyFont="1" applyFill="1" applyBorder="1" applyAlignment="1">
      <alignment vertical="center" wrapText="1"/>
    </xf>
    <xf numFmtId="0" fontId="80" fillId="37" borderId="0" xfId="0" applyFont="1" applyFill="1" applyBorder="1" applyAlignment="1">
      <alignment vertical="center" wrapText="1"/>
    </xf>
    <xf numFmtId="0" fontId="6" fillId="37" borderId="17" xfId="0" applyFont="1" applyFill="1" applyBorder="1" applyAlignment="1">
      <alignment horizontal="left" vertical="center" wrapText="1"/>
    </xf>
    <xf numFmtId="0" fontId="6" fillId="37" borderId="0" xfId="0" applyFont="1" applyFill="1" applyBorder="1" applyAlignment="1">
      <alignment horizontal="left" vertical="center" wrapText="1"/>
    </xf>
    <xf numFmtId="0" fontId="6" fillId="37" borderId="0" xfId="0" applyFont="1" applyFill="1" applyBorder="1" applyAlignment="1">
      <alignment horizontal="justify" vertical="center" wrapText="1"/>
    </xf>
    <xf numFmtId="0" fontId="80" fillId="37" borderId="0" xfId="0" applyFont="1" applyFill="1" applyBorder="1" applyAlignment="1">
      <alignment vertical="center"/>
    </xf>
    <xf numFmtId="0" fontId="78" fillId="37" borderId="0" xfId="0" applyFont="1" applyFill="1" applyAlignment="1">
      <alignment horizontal="center"/>
    </xf>
    <xf numFmtId="0" fontId="78" fillId="37" borderId="0" xfId="0" applyFont="1" applyFill="1" applyAlignment="1">
      <alignment horizontal="justify" vertical="center" wrapText="1"/>
    </xf>
    <xf numFmtId="0" fontId="4" fillId="39" borderId="18" xfId="0" applyFont="1" applyFill="1" applyBorder="1" applyAlignment="1">
      <alignment vertical="center" wrapText="1"/>
    </xf>
    <xf numFmtId="0" fontId="4" fillId="39" borderId="19" xfId="0" applyFont="1" applyFill="1" applyBorder="1" applyAlignment="1">
      <alignment vertical="center" wrapText="1"/>
    </xf>
    <xf numFmtId="0" fontId="4" fillId="40" borderId="20" xfId="0" applyFont="1" applyFill="1" applyBorder="1" applyAlignment="1">
      <alignment horizontal="center" vertical="center" wrapText="1"/>
    </xf>
    <xf numFmtId="0" fontId="3" fillId="41" borderId="15" xfId="0" applyFont="1" applyFill="1" applyBorder="1" applyAlignment="1">
      <alignment horizontal="center" vertical="center" wrapText="1"/>
    </xf>
    <xf numFmtId="0" fontId="3" fillId="41" borderId="16" xfId="0" applyFont="1" applyFill="1" applyBorder="1" applyAlignment="1">
      <alignment horizontal="center" vertical="center" wrapText="1"/>
    </xf>
    <xf numFmtId="0" fontId="3" fillId="42" borderId="12" xfId="0" applyFont="1" applyFill="1" applyBorder="1" applyAlignment="1">
      <alignment horizontal="center" vertical="center" wrapText="1"/>
    </xf>
    <xf numFmtId="0" fontId="3" fillId="42" borderId="21" xfId="0" applyFont="1" applyFill="1" applyBorder="1" applyAlignment="1">
      <alignment horizontal="center" vertical="center" wrapText="1"/>
    </xf>
    <xf numFmtId="0" fontId="4" fillId="42" borderId="13" xfId="0" applyFont="1" applyFill="1" applyBorder="1" applyAlignment="1">
      <alignment horizontal="center" vertical="center" wrapText="1"/>
    </xf>
    <xf numFmtId="0" fontId="4" fillId="42" borderId="10" xfId="0" applyFont="1" applyFill="1" applyBorder="1" applyAlignment="1">
      <alignment horizontal="center" vertical="center" wrapText="1"/>
    </xf>
    <xf numFmtId="0" fontId="4" fillId="43" borderId="10" xfId="0" applyFont="1" applyFill="1" applyBorder="1" applyAlignment="1">
      <alignment horizontal="center" vertical="center" wrapText="1"/>
    </xf>
    <xf numFmtId="0" fontId="4" fillId="44" borderId="10" xfId="0" applyFont="1" applyFill="1" applyBorder="1" applyAlignment="1">
      <alignment horizontal="center" vertical="center" wrapText="1"/>
    </xf>
    <xf numFmtId="0" fontId="4" fillId="40" borderId="10" xfId="0" applyFont="1" applyFill="1" applyBorder="1" applyAlignment="1">
      <alignment horizontal="center" vertical="center" wrapText="1"/>
    </xf>
    <xf numFmtId="0" fontId="4" fillId="40" borderId="11" xfId="0" applyFont="1" applyFill="1" applyBorder="1" applyAlignment="1">
      <alignment horizontal="center" vertical="center" wrapText="1"/>
    </xf>
    <xf numFmtId="0" fontId="4" fillId="41" borderId="22" xfId="0" applyFont="1" applyFill="1" applyBorder="1" applyAlignment="1">
      <alignment horizontal="center" vertical="center" wrapText="1"/>
    </xf>
    <xf numFmtId="0" fontId="4" fillId="41" borderId="22" xfId="0" applyFont="1" applyFill="1" applyBorder="1" applyAlignment="1">
      <alignment vertical="center" wrapText="1"/>
    </xf>
    <xf numFmtId="0" fontId="4" fillId="42" borderId="23" xfId="0" applyFont="1" applyFill="1" applyBorder="1" applyAlignment="1">
      <alignment horizontal="justify" vertical="center" wrapText="1"/>
    </xf>
    <xf numFmtId="0" fontId="4" fillId="42" borderId="24" xfId="0" applyFont="1" applyFill="1" applyBorder="1" applyAlignment="1">
      <alignment horizontal="center" vertical="center" wrapText="1"/>
    </xf>
    <xf numFmtId="0" fontId="4" fillId="42" borderId="25" xfId="0" applyFont="1" applyFill="1" applyBorder="1" applyAlignment="1">
      <alignment horizontal="center" vertical="center" wrapText="1"/>
    </xf>
    <xf numFmtId="0" fontId="4" fillId="42" borderId="26" xfId="0" applyFont="1" applyFill="1" applyBorder="1" applyAlignment="1">
      <alignment horizontal="center" vertical="center" wrapText="1"/>
    </xf>
    <xf numFmtId="0" fontId="80" fillId="42" borderId="26" xfId="0" applyFont="1" applyFill="1" applyBorder="1" applyAlignment="1">
      <alignment/>
    </xf>
    <xf numFmtId="0" fontId="4" fillId="45" borderId="26" xfId="0" applyFont="1" applyFill="1" applyBorder="1" applyAlignment="1">
      <alignment horizontal="center" vertical="center" wrapText="1"/>
    </xf>
    <xf numFmtId="0" fontId="4" fillId="43" borderId="26" xfId="0" applyFont="1" applyFill="1" applyBorder="1" applyAlignment="1">
      <alignment horizontal="center" vertical="center" wrapText="1"/>
    </xf>
    <xf numFmtId="0" fontId="4" fillId="44" borderId="26" xfId="0" applyFont="1" applyFill="1" applyBorder="1" applyAlignment="1">
      <alignment horizontal="center" vertical="center" wrapText="1"/>
    </xf>
    <xf numFmtId="0" fontId="4" fillId="40" borderId="26" xfId="0" applyFont="1" applyFill="1" applyBorder="1" applyAlignment="1">
      <alignment horizontal="center" vertical="center" wrapText="1"/>
    </xf>
    <xf numFmtId="0" fontId="4" fillId="40" borderId="27" xfId="0" applyFont="1" applyFill="1" applyBorder="1" applyAlignment="1">
      <alignment horizontal="center" vertical="center" wrapText="1"/>
    </xf>
    <xf numFmtId="0" fontId="4" fillId="40" borderId="28" xfId="0" applyFont="1" applyFill="1" applyBorder="1" applyAlignment="1">
      <alignment horizontal="center" vertical="center" wrapText="1"/>
    </xf>
    <xf numFmtId="0" fontId="7" fillId="37" borderId="21" xfId="0" applyFont="1" applyFill="1" applyBorder="1" applyAlignment="1">
      <alignment horizontal="center" vertical="center" wrapText="1"/>
    </xf>
    <xf numFmtId="0" fontId="8" fillId="46" borderId="29" xfId="0" applyFont="1" applyFill="1" applyBorder="1" applyAlignment="1" applyProtection="1">
      <alignment horizontal="justify" vertical="center" wrapText="1"/>
      <protection locked="0"/>
    </xf>
    <xf numFmtId="9" fontId="81" fillId="46" borderId="29" xfId="68" applyFont="1" applyFill="1" applyBorder="1" applyAlignment="1" applyProtection="1">
      <alignment horizontal="center" vertical="center" wrapText="1"/>
      <protection locked="0"/>
    </xf>
    <xf numFmtId="0" fontId="82" fillId="46" borderId="29" xfId="0" applyFont="1" applyFill="1" applyBorder="1" applyAlignment="1" applyProtection="1">
      <alignment horizontal="center" vertical="center" wrapText="1"/>
      <protection locked="0"/>
    </xf>
    <xf numFmtId="0" fontId="82" fillId="46" borderId="29" xfId="0" applyFont="1" applyFill="1" applyBorder="1" applyAlignment="1">
      <alignment vertical="center" wrapText="1"/>
    </xf>
    <xf numFmtId="0" fontId="82" fillId="46" borderId="30" xfId="0" applyFont="1" applyFill="1" applyBorder="1" applyAlignment="1" applyProtection="1">
      <alignment horizontal="center" vertical="center" wrapText="1"/>
      <protection locked="0"/>
    </xf>
    <xf numFmtId="9" fontId="82" fillId="46" borderId="29" xfId="0" applyNumberFormat="1" applyFont="1" applyFill="1" applyBorder="1" applyAlignment="1" applyProtection="1">
      <alignment horizontal="center" vertical="center" wrapText="1"/>
      <protection locked="0"/>
    </xf>
    <xf numFmtId="0" fontId="83" fillId="46" borderId="29" xfId="0" applyFont="1" applyFill="1" applyBorder="1" applyAlignment="1" applyProtection="1">
      <alignment horizontal="center" vertical="center" wrapText="1"/>
      <protection locked="0"/>
    </xf>
    <xf numFmtId="0" fontId="78" fillId="37" borderId="29" xfId="0" applyFont="1" applyFill="1" applyBorder="1" applyAlignment="1" applyProtection="1">
      <alignment horizontal="center" vertical="center" wrapText="1"/>
      <protection locked="0"/>
    </xf>
    <xf numFmtId="0" fontId="78" fillId="37" borderId="29" xfId="0" applyFont="1" applyFill="1" applyBorder="1" applyAlignment="1" applyProtection="1">
      <alignment horizontal="left" vertical="center" wrapText="1"/>
      <protection/>
    </xf>
    <xf numFmtId="180" fontId="78" fillId="37" borderId="29" xfId="0" applyNumberFormat="1" applyFont="1" applyFill="1" applyBorder="1" applyAlignment="1" applyProtection="1">
      <alignment horizontal="center" vertical="center" wrapText="1"/>
      <protection locked="0"/>
    </xf>
    <xf numFmtId="0" fontId="78" fillId="37" borderId="29" xfId="0" applyFont="1" applyFill="1" applyBorder="1" applyAlignment="1">
      <alignment horizontal="center" vertical="center" wrapText="1"/>
    </xf>
    <xf numFmtId="9" fontId="78" fillId="37" borderId="29" xfId="0" applyNumberFormat="1" applyFont="1" applyFill="1" applyBorder="1" applyAlignment="1">
      <alignment horizontal="center" vertical="center" wrapText="1"/>
    </xf>
    <xf numFmtId="0" fontId="6" fillId="37" borderId="29" xfId="68" applyNumberFormat="1" applyFont="1" applyFill="1" applyBorder="1" applyAlignment="1" applyProtection="1">
      <alignment horizontal="center" vertical="center" wrapText="1"/>
      <protection/>
    </xf>
    <xf numFmtId="0" fontId="84" fillId="37" borderId="29" xfId="0" applyFont="1" applyFill="1" applyBorder="1" applyAlignment="1" applyProtection="1">
      <alignment horizontal="left" vertical="center" wrapText="1"/>
      <protection locked="0"/>
    </xf>
    <xf numFmtId="0" fontId="6" fillId="37" borderId="20" xfId="68" applyNumberFormat="1" applyFont="1" applyFill="1" applyBorder="1" applyAlignment="1" applyProtection="1">
      <alignment horizontal="center" vertical="center" wrapText="1"/>
      <protection/>
    </xf>
    <xf numFmtId="0" fontId="84" fillId="37" borderId="31" xfId="0" applyFont="1" applyFill="1" applyBorder="1" applyAlignment="1" applyProtection="1">
      <alignment horizontal="left" vertical="center" wrapText="1"/>
      <protection locked="0"/>
    </xf>
    <xf numFmtId="0" fontId="8" fillId="46" borderId="10" xfId="0" applyFont="1" applyFill="1" applyBorder="1" applyAlignment="1" applyProtection="1">
      <alignment horizontal="justify" vertical="center" wrapText="1"/>
      <protection locked="0"/>
    </xf>
    <xf numFmtId="0" fontId="82" fillId="46" borderId="10" xfId="0" applyFont="1" applyFill="1" applyBorder="1" applyAlignment="1" applyProtection="1">
      <alignment horizontal="center" vertical="center" wrapText="1"/>
      <protection locked="0"/>
    </xf>
    <xf numFmtId="0" fontId="82" fillId="46" borderId="26" xfId="0" applyFont="1" applyFill="1" applyBorder="1" applyAlignment="1">
      <alignment vertical="center" wrapText="1"/>
    </xf>
    <xf numFmtId="9" fontId="82" fillId="46" borderId="10" xfId="0" applyNumberFormat="1" applyFont="1" applyFill="1" applyBorder="1" applyAlignment="1" applyProtection="1">
      <alignment horizontal="center" vertical="center" wrapText="1"/>
      <protection locked="0"/>
    </xf>
    <xf numFmtId="0" fontId="83" fillId="46" borderId="32" xfId="0" applyFont="1" applyFill="1" applyBorder="1" applyAlignment="1" applyProtection="1">
      <alignment horizontal="center" vertical="center" wrapText="1"/>
      <protection locked="0"/>
    </xf>
    <xf numFmtId="0" fontId="83" fillId="46" borderId="10" xfId="0" applyFont="1" applyFill="1" applyBorder="1" applyAlignment="1" applyProtection="1">
      <alignment horizontal="center" vertical="center" wrapText="1"/>
      <protection locked="0"/>
    </xf>
    <xf numFmtId="0" fontId="78" fillId="37" borderId="10" xfId="0" applyFont="1" applyFill="1" applyBorder="1" applyAlignment="1" applyProtection="1">
      <alignment horizontal="center" vertical="center" wrapText="1"/>
      <protection locked="0"/>
    </xf>
    <xf numFmtId="0" fontId="78" fillId="37" borderId="10" xfId="0" applyFont="1" applyFill="1" applyBorder="1" applyAlignment="1" applyProtection="1">
      <alignment horizontal="left" vertical="center" wrapText="1"/>
      <protection/>
    </xf>
    <xf numFmtId="180" fontId="78" fillId="37" borderId="10" xfId="0" applyNumberFormat="1" applyFont="1" applyFill="1" applyBorder="1" applyAlignment="1" applyProtection="1">
      <alignment horizontal="center" vertical="center" wrapText="1"/>
      <protection locked="0"/>
    </xf>
    <xf numFmtId="9" fontId="81" fillId="46" borderId="10" xfId="68" applyFont="1" applyFill="1" applyBorder="1" applyAlignment="1" applyProtection="1">
      <alignment horizontal="center" vertical="center" wrapText="1"/>
      <protection locked="0"/>
    </xf>
    <xf numFmtId="0" fontId="8" fillId="46" borderId="26" xfId="0" applyFont="1" applyFill="1" applyBorder="1" applyAlignment="1">
      <alignment vertical="center" wrapText="1"/>
    </xf>
    <xf numFmtId="9" fontId="82" fillId="46" borderId="26" xfId="0" applyNumberFormat="1" applyFont="1" applyFill="1" applyBorder="1" applyAlignment="1" applyProtection="1">
      <alignment horizontal="center" vertical="center" wrapText="1"/>
      <protection locked="0"/>
    </xf>
    <xf numFmtId="0" fontId="82" fillId="46" borderId="26" xfId="0" applyFont="1" applyFill="1" applyBorder="1" applyAlignment="1" applyProtection="1">
      <alignment horizontal="center" vertical="center" wrapText="1"/>
      <protection locked="0"/>
    </xf>
    <xf numFmtId="0" fontId="83" fillId="46" borderId="26" xfId="0" applyFont="1" applyFill="1" applyBorder="1" applyAlignment="1" applyProtection="1">
      <alignment horizontal="center" vertical="center" wrapText="1"/>
      <protection locked="0"/>
    </xf>
    <xf numFmtId="0" fontId="78" fillId="37" borderId="26" xfId="0" applyFont="1" applyFill="1" applyBorder="1" applyAlignment="1" applyProtection="1">
      <alignment horizontal="center" vertical="center" wrapText="1"/>
      <protection locked="0"/>
    </xf>
    <xf numFmtId="0" fontId="78" fillId="37" borderId="26" xfId="0" applyFont="1" applyFill="1" applyBorder="1" applyAlignment="1" applyProtection="1">
      <alignment horizontal="left" vertical="center" wrapText="1"/>
      <protection/>
    </xf>
    <xf numFmtId="180" fontId="78" fillId="37" borderId="26" xfId="0" applyNumberFormat="1" applyFont="1" applyFill="1" applyBorder="1" applyAlignment="1" applyProtection="1">
      <alignment horizontal="center" vertical="center" wrapText="1"/>
      <protection locked="0"/>
    </xf>
    <xf numFmtId="0" fontId="78" fillId="37" borderId="30" xfId="0" applyFont="1" applyFill="1" applyBorder="1" applyAlignment="1" applyProtection="1">
      <alignment horizontal="center" vertical="center" wrapText="1"/>
      <protection locked="0"/>
    </xf>
    <xf numFmtId="0" fontId="84" fillId="37" borderId="30" xfId="0" applyFont="1" applyFill="1" applyBorder="1" applyAlignment="1" applyProtection="1">
      <alignment horizontal="left" vertical="center" wrapText="1"/>
      <protection locked="0"/>
    </xf>
    <xf numFmtId="0" fontId="84" fillId="37" borderId="33" xfId="0" applyFont="1" applyFill="1" applyBorder="1" applyAlignment="1" applyProtection="1">
      <alignment horizontal="left" vertical="center" wrapText="1"/>
      <protection locked="0"/>
    </xf>
    <xf numFmtId="0" fontId="7" fillId="37" borderId="34" xfId="0" applyFont="1" applyFill="1" applyBorder="1" applyAlignment="1">
      <alignment horizontal="center" vertical="center" wrapText="1"/>
    </xf>
    <xf numFmtId="0" fontId="85" fillId="46" borderId="35" xfId="0" applyFont="1" applyFill="1" applyBorder="1" applyAlignment="1" applyProtection="1">
      <alignment horizontal="center" vertical="center" wrapText="1"/>
      <protection locked="0"/>
    </xf>
    <xf numFmtId="9" fontId="86" fillId="46" borderId="35" xfId="68" applyFont="1" applyFill="1" applyBorder="1" applyAlignment="1" applyProtection="1">
      <alignment horizontal="center" vertical="center" wrapText="1"/>
      <protection locked="0"/>
    </xf>
    <xf numFmtId="0" fontId="82" fillId="46" borderId="36" xfId="0" applyFont="1" applyFill="1" applyBorder="1" applyAlignment="1" applyProtection="1">
      <alignment horizontal="center" vertical="center" wrapText="1"/>
      <protection locked="0"/>
    </xf>
    <xf numFmtId="0" fontId="82" fillId="46" borderId="37" xfId="0" applyFont="1" applyFill="1" applyBorder="1" applyAlignment="1">
      <alignment vertical="center" wrapText="1"/>
    </xf>
    <xf numFmtId="0" fontId="8" fillId="46" borderId="37" xfId="0" applyFont="1" applyFill="1" applyBorder="1" applyAlignment="1">
      <alignment vertical="center" wrapText="1"/>
    </xf>
    <xf numFmtId="9" fontId="82" fillId="46" borderId="37" xfId="0" applyNumberFormat="1" applyFont="1" applyFill="1" applyBorder="1" applyAlignment="1" applyProtection="1">
      <alignment horizontal="center" vertical="center" wrapText="1"/>
      <protection locked="0"/>
    </xf>
    <xf numFmtId="0" fontId="82" fillId="46" borderId="37" xfId="0" applyFont="1" applyFill="1" applyBorder="1" applyAlignment="1" applyProtection="1">
      <alignment horizontal="center" vertical="center" wrapText="1"/>
      <protection locked="0"/>
    </xf>
    <xf numFmtId="0" fontId="83" fillId="46" borderId="37" xfId="0" applyFont="1" applyFill="1" applyBorder="1" applyAlignment="1" applyProtection="1">
      <alignment horizontal="center" vertical="center" wrapText="1"/>
      <protection locked="0"/>
    </xf>
    <xf numFmtId="0" fontId="78" fillId="37" borderId="37" xfId="0" applyFont="1" applyFill="1" applyBorder="1" applyAlignment="1" applyProtection="1">
      <alignment horizontal="center" vertical="center" wrapText="1"/>
      <protection locked="0"/>
    </xf>
    <xf numFmtId="0" fontId="78" fillId="37" borderId="37" xfId="0" applyFont="1" applyFill="1" applyBorder="1" applyAlignment="1" applyProtection="1">
      <alignment horizontal="left" vertical="center" wrapText="1"/>
      <protection/>
    </xf>
    <xf numFmtId="180" fontId="78" fillId="37" borderId="37" xfId="0" applyNumberFormat="1" applyFont="1" applyFill="1" applyBorder="1" applyAlignment="1" applyProtection="1">
      <alignment horizontal="center" vertical="center" wrapText="1"/>
      <protection locked="0"/>
    </xf>
    <xf numFmtId="0" fontId="78" fillId="37" borderId="37" xfId="0" applyFont="1" applyFill="1" applyBorder="1" applyAlignment="1">
      <alignment horizontal="center" vertical="center" wrapText="1"/>
    </xf>
    <xf numFmtId="0" fontId="84" fillId="37" borderId="37" xfId="0" applyFont="1" applyFill="1" applyBorder="1" applyAlignment="1" applyProtection="1">
      <alignment horizontal="left" vertical="center" wrapText="1"/>
      <protection locked="0"/>
    </xf>
    <xf numFmtId="0" fontId="84" fillId="37" borderId="38" xfId="0" applyFont="1" applyFill="1" applyBorder="1" applyAlignment="1" applyProtection="1">
      <alignment horizontal="left" vertical="center" wrapText="1"/>
      <protection locked="0"/>
    </xf>
    <xf numFmtId="9" fontId="81" fillId="37" borderId="10" xfId="68" applyFont="1" applyFill="1" applyBorder="1" applyAlignment="1" applyProtection="1">
      <alignment horizontal="center" vertical="center" wrapText="1"/>
      <protection locked="0"/>
    </xf>
    <xf numFmtId="0" fontId="82" fillId="37" borderId="29" xfId="0" applyFont="1" applyFill="1" applyBorder="1" applyAlignment="1" applyProtection="1">
      <alignment horizontal="center" vertical="center" wrapText="1"/>
      <protection locked="0"/>
    </xf>
    <xf numFmtId="0" fontId="82" fillId="37" borderId="29" xfId="0" applyFont="1" applyFill="1" applyBorder="1" applyAlignment="1" applyProtection="1">
      <alignment horizontal="justify" vertical="center" wrapText="1"/>
      <protection locked="0"/>
    </xf>
    <xf numFmtId="0" fontId="82" fillId="0" borderId="29" xfId="0" applyFont="1" applyBorder="1" applyAlignment="1" applyProtection="1">
      <alignment horizontal="center" vertical="center" wrapText="1"/>
      <protection locked="0"/>
    </xf>
    <xf numFmtId="0" fontId="82" fillId="37" borderId="30" xfId="0" applyFont="1" applyFill="1" applyBorder="1" applyAlignment="1" applyProtection="1">
      <alignment horizontal="center" vertical="center" wrapText="1"/>
      <protection locked="0"/>
    </xf>
    <xf numFmtId="9" fontId="82" fillId="37" borderId="29" xfId="0" applyNumberFormat="1" applyFont="1" applyFill="1" applyBorder="1" applyAlignment="1" applyProtection="1">
      <alignment horizontal="center" vertical="center" wrapText="1"/>
      <protection locked="0"/>
    </xf>
    <xf numFmtId="0" fontId="83" fillId="37" borderId="29" xfId="0" applyFont="1" applyFill="1" applyBorder="1" applyAlignment="1" applyProtection="1">
      <alignment horizontal="center" vertical="center" wrapText="1"/>
      <protection locked="0"/>
    </xf>
    <xf numFmtId="0" fontId="85" fillId="37" borderId="35" xfId="0" applyFont="1" applyFill="1" applyBorder="1" applyAlignment="1" applyProtection="1">
      <alignment horizontal="center" vertical="center" wrapText="1"/>
      <protection locked="0"/>
    </xf>
    <xf numFmtId="9" fontId="86" fillId="37" borderId="35" xfId="68" applyFont="1" applyFill="1" applyBorder="1" applyAlignment="1" applyProtection="1">
      <alignment horizontal="center" vertical="center" wrapText="1"/>
      <protection/>
    </xf>
    <xf numFmtId="0" fontId="82" fillId="37" borderId="39" xfId="0" applyFont="1" applyFill="1" applyBorder="1" applyAlignment="1" applyProtection="1">
      <alignment horizontal="center" vertical="center" wrapText="1"/>
      <protection locked="0"/>
    </xf>
    <xf numFmtId="0" fontId="82" fillId="37" borderId="40" xfId="0" applyFont="1" applyFill="1" applyBorder="1" applyAlignment="1">
      <alignment vertical="center" wrapText="1"/>
    </xf>
    <xf numFmtId="0" fontId="82" fillId="37" borderId="40" xfId="0" applyFont="1" applyFill="1" applyBorder="1" applyAlignment="1" applyProtection="1">
      <alignment horizontal="justify" vertical="center" wrapText="1"/>
      <protection locked="0"/>
    </xf>
    <xf numFmtId="0" fontId="82" fillId="37" borderId="41" xfId="0" applyFont="1" applyFill="1" applyBorder="1" applyAlignment="1" applyProtection="1">
      <alignment horizontal="center" vertical="center" wrapText="1"/>
      <protection locked="0"/>
    </xf>
    <xf numFmtId="0" fontId="82" fillId="37" borderId="37" xfId="0" applyFont="1" applyFill="1" applyBorder="1" applyAlignment="1" applyProtection="1">
      <alignment horizontal="center" vertical="center" wrapText="1"/>
      <protection locked="0"/>
    </xf>
    <xf numFmtId="0" fontId="83" fillId="37" borderId="37" xfId="0" applyFont="1" applyFill="1" applyBorder="1" applyAlignment="1">
      <alignment vertical="center"/>
    </xf>
    <xf numFmtId="0" fontId="83" fillId="37" borderId="37" xfId="0" applyFont="1" applyFill="1" applyBorder="1" applyAlignment="1" applyProtection="1">
      <alignment horizontal="center" vertical="center" wrapText="1"/>
      <protection locked="0"/>
    </xf>
    <xf numFmtId="0" fontId="8" fillId="46" borderId="42" xfId="0" applyFont="1" applyFill="1" applyBorder="1" applyAlignment="1">
      <alignment horizontal="justify" vertical="center" wrapText="1"/>
    </xf>
    <xf numFmtId="0" fontId="82" fillId="46" borderId="29" xfId="0" applyFont="1" applyFill="1" applyBorder="1" applyAlignment="1">
      <alignment horizontal="center" vertical="center" wrapText="1"/>
    </xf>
    <xf numFmtId="0" fontId="82" fillId="46" borderId="29" xfId="0" applyFont="1" applyFill="1" applyBorder="1" applyAlignment="1" applyProtection="1">
      <alignment horizontal="justify" vertical="center" wrapText="1"/>
      <protection locked="0"/>
    </xf>
    <xf numFmtId="0" fontId="8" fillId="46" borderId="43" xfId="0" applyFont="1" applyFill="1" applyBorder="1" applyAlignment="1">
      <alignment horizontal="justify" vertical="center" wrapText="1"/>
    </xf>
    <xf numFmtId="0" fontId="82" fillId="46" borderId="26" xfId="0" applyFont="1" applyFill="1" applyBorder="1" applyAlignment="1">
      <alignment horizontal="center" vertical="center" wrapText="1"/>
    </xf>
    <xf numFmtId="0" fontId="82" fillId="46" borderId="32" xfId="0" applyFont="1" applyFill="1" applyBorder="1" applyAlignment="1" applyProtection="1">
      <alignment horizontal="justify" vertical="center" wrapText="1"/>
      <protection locked="0"/>
    </xf>
    <xf numFmtId="0" fontId="82" fillId="46" borderId="32" xfId="0" applyFont="1" applyFill="1" applyBorder="1" applyAlignment="1" applyProtection="1">
      <alignment horizontal="center" vertical="center" wrapText="1"/>
      <protection locked="0"/>
    </xf>
    <xf numFmtId="0" fontId="78" fillId="37" borderId="16" xfId="0" applyFont="1" applyFill="1" applyBorder="1" applyAlignment="1" applyProtection="1">
      <alignment horizontal="left" vertical="center" wrapText="1"/>
      <protection/>
    </xf>
    <xf numFmtId="0" fontId="82" fillId="46" borderId="10" xfId="0" applyFont="1" applyFill="1" applyBorder="1" applyAlignment="1">
      <alignment horizontal="center" vertical="center" wrapText="1"/>
    </xf>
    <xf numFmtId="0" fontId="85" fillId="46" borderId="44" xfId="0" applyFont="1" applyFill="1" applyBorder="1" applyAlignment="1" applyProtection="1">
      <alignment horizontal="center" vertical="center" wrapText="1"/>
      <protection locked="0"/>
    </xf>
    <xf numFmtId="9" fontId="86" fillId="46" borderId="44" xfId="68" applyFont="1" applyFill="1" applyBorder="1" applyAlignment="1" applyProtection="1">
      <alignment horizontal="center" vertical="center" wrapText="1"/>
      <protection/>
    </xf>
    <xf numFmtId="0" fontId="82" fillId="46" borderId="39" xfId="0" applyFont="1" applyFill="1" applyBorder="1" applyAlignment="1" applyProtection="1">
      <alignment horizontal="center" vertical="center" wrapText="1"/>
      <protection locked="0"/>
    </xf>
    <xf numFmtId="0" fontId="82" fillId="46" borderId="35" xfId="0" applyFont="1" applyFill="1" applyBorder="1" applyAlignment="1">
      <alignment vertical="center" wrapText="1"/>
    </xf>
    <xf numFmtId="0" fontId="82" fillId="46" borderId="40" xfId="0" applyFont="1" applyFill="1" applyBorder="1" applyAlignment="1" applyProtection="1">
      <alignment horizontal="justify" vertical="center" wrapText="1"/>
      <protection locked="0"/>
    </xf>
    <xf numFmtId="0" fontId="82" fillId="46" borderId="41" xfId="0" applyFont="1" applyFill="1" applyBorder="1" applyAlignment="1" applyProtection="1">
      <alignment horizontal="center" vertical="center" wrapText="1"/>
      <protection locked="0"/>
    </xf>
    <xf numFmtId="0" fontId="83" fillId="46" borderId="37" xfId="0" applyFont="1" applyFill="1" applyBorder="1" applyAlignment="1">
      <alignment vertical="center"/>
    </xf>
    <xf numFmtId="0" fontId="82" fillId="0" borderId="10" xfId="0" applyFont="1" applyBorder="1" applyAlignment="1" applyProtection="1">
      <alignment horizontal="justify" vertical="center" wrapText="1"/>
      <protection locked="0"/>
    </xf>
    <xf numFmtId="0" fontId="82" fillId="37" borderId="13" xfId="0" applyFont="1" applyFill="1" applyBorder="1" applyAlignment="1" applyProtection="1">
      <alignment horizontal="center" vertical="center" wrapText="1"/>
      <protection locked="0"/>
    </xf>
    <xf numFmtId="0" fontId="82" fillId="37" borderId="10" xfId="0" applyFont="1" applyFill="1" applyBorder="1" applyAlignment="1" applyProtection="1">
      <alignment horizontal="center" vertical="center" wrapText="1"/>
      <protection locked="0"/>
    </xf>
    <xf numFmtId="0" fontId="83" fillId="37" borderId="10" xfId="0" applyFont="1" applyFill="1" applyBorder="1" applyAlignment="1" applyProtection="1">
      <alignment horizontal="center" vertical="center" wrapText="1"/>
      <protection locked="0"/>
    </xf>
    <xf numFmtId="0" fontId="82" fillId="37" borderId="10" xfId="0" applyFont="1" applyFill="1" applyBorder="1" applyAlignment="1">
      <alignment vertical="center" wrapText="1"/>
    </xf>
    <xf numFmtId="1" fontId="82" fillId="37" borderId="10" xfId="0" applyNumberFormat="1" applyFont="1" applyFill="1" applyBorder="1" applyAlignment="1" applyProtection="1">
      <alignment horizontal="center" vertical="center" wrapText="1"/>
      <protection locked="0"/>
    </xf>
    <xf numFmtId="0" fontId="87" fillId="0" borderId="19" xfId="0" applyFont="1" applyBorder="1" applyAlignment="1" applyProtection="1">
      <alignment horizontal="center" vertical="center" wrapText="1"/>
      <protection locked="0"/>
    </xf>
    <xf numFmtId="9" fontId="85" fillId="46" borderId="45" xfId="68" applyFont="1" applyFill="1" applyBorder="1" applyAlignment="1" applyProtection="1">
      <alignment horizontal="center" vertical="center" wrapText="1"/>
      <protection/>
    </xf>
    <xf numFmtId="0" fontId="82" fillId="46" borderId="46" xfId="0" applyFont="1" applyFill="1" applyBorder="1" applyAlignment="1" applyProtection="1">
      <alignment horizontal="center" vertical="center" wrapText="1"/>
      <protection locked="0"/>
    </xf>
    <xf numFmtId="0" fontId="82" fillId="46" borderId="10" xfId="0" applyFont="1" applyFill="1" applyBorder="1" applyAlignment="1">
      <alignment vertical="center" wrapText="1"/>
    </xf>
    <xf numFmtId="0" fontId="82" fillId="46" borderId="13" xfId="0" applyFont="1" applyFill="1" applyBorder="1" applyAlignment="1" applyProtection="1">
      <alignment horizontal="center" vertical="center" wrapText="1"/>
      <protection locked="0"/>
    </xf>
    <xf numFmtId="0" fontId="78" fillId="37" borderId="32" xfId="0" applyFont="1" applyFill="1" applyBorder="1" applyAlignment="1" applyProtection="1">
      <alignment horizontal="center" vertical="center" wrapText="1"/>
      <protection locked="0"/>
    </xf>
    <xf numFmtId="180" fontId="78" fillId="37" borderId="32" xfId="0" applyNumberFormat="1" applyFont="1" applyFill="1" applyBorder="1" applyAlignment="1" applyProtection="1">
      <alignment horizontal="center" vertical="center" wrapText="1"/>
      <protection locked="0"/>
    </xf>
    <xf numFmtId="9" fontId="85" fillId="46" borderId="24" xfId="68" applyFont="1" applyFill="1" applyBorder="1" applyAlignment="1" applyProtection="1">
      <alignment horizontal="center" vertical="center" wrapText="1"/>
      <protection/>
    </xf>
    <xf numFmtId="9" fontId="9" fillId="46" borderId="24" xfId="68" applyFont="1" applyFill="1" applyBorder="1" applyAlignment="1" applyProtection="1">
      <alignment horizontal="center" vertical="center" wrapText="1"/>
      <protection/>
    </xf>
    <xf numFmtId="9" fontId="85" fillId="46" borderId="26" xfId="68" applyFont="1" applyFill="1" applyBorder="1" applyAlignment="1" applyProtection="1">
      <alignment horizontal="center" vertical="center" wrapText="1"/>
      <protection/>
    </xf>
    <xf numFmtId="9" fontId="85" fillId="46" borderId="10" xfId="68" applyFont="1" applyFill="1" applyBorder="1" applyAlignment="1" applyProtection="1">
      <alignment horizontal="center" vertical="center" wrapText="1"/>
      <protection/>
    </xf>
    <xf numFmtId="0" fontId="84" fillId="37" borderId="26" xfId="0" applyFont="1" applyFill="1" applyBorder="1" applyAlignment="1" applyProtection="1">
      <alignment horizontal="left" vertical="center" wrapText="1"/>
      <protection locked="0"/>
    </xf>
    <xf numFmtId="0" fontId="7" fillId="37" borderId="47" xfId="0" applyFont="1" applyFill="1" applyBorder="1" applyAlignment="1">
      <alignment horizontal="center" vertical="center" wrapText="1"/>
    </xf>
    <xf numFmtId="0" fontId="85" fillId="46" borderId="19" xfId="0" applyFont="1" applyFill="1" applyBorder="1" applyAlignment="1" applyProtection="1">
      <alignment horizontal="center" vertical="center" wrapText="1"/>
      <protection locked="0"/>
    </xf>
    <xf numFmtId="9" fontId="86" fillId="46" borderId="35" xfId="68" applyFont="1" applyFill="1" applyBorder="1" applyAlignment="1" applyProtection="1">
      <alignment horizontal="center" vertical="center" wrapText="1"/>
      <protection/>
    </xf>
    <xf numFmtId="0" fontId="88" fillId="46" borderId="22" xfId="0" applyFont="1" applyFill="1" applyBorder="1" applyAlignment="1" applyProtection="1">
      <alignment horizontal="center" vertical="center" wrapText="1"/>
      <protection locked="0"/>
    </xf>
    <xf numFmtId="0" fontId="88" fillId="46" borderId="22" xfId="0" applyFont="1" applyFill="1" applyBorder="1" applyAlignment="1" applyProtection="1">
      <alignment horizontal="justify" vertical="center" wrapText="1"/>
      <protection locked="0"/>
    </xf>
    <xf numFmtId="0" fontId="88" fillId="46" borderId="30" xfId="0" applyFont="1" applyFill="1" applyBorder="1" applyAlignment="1" applyProtection="1">
      <alignment horizontal="center" vertical="center" wrapText="1"/>
      <protection locked="0"/>
    </xf>
    <xf numFmtId="0" fontId="89" fillId="46" borderId="30" xfId="0" applyFont="1" applyFill="1" applyBorder="1" applyAlignment="1" applyProtection="1">
      <alignment horizontal="center" vertical="center" wrapText="1"/>
      <protection locked="0"/>
    </xf>
    <xf numFmtId="0" fontId="80" fillId="37" borderId="30" xfId="0" applyFont="1" applyFill="1" applyBorder="1" applyAlignment="1" applyProtection="1">
      <alignment horizontal="center" vertical="center" wrapText="1"/>
      <protection locked="0"/>
    </xf>
    <xf numFmtId="0" fontId="80" fillId="37" borderId="30" xfId="0" applyFont="1" applyFill="1" applyBorder="1" applyAlignment="1" applyProtection="1">
      <alignment horizontal="left" vertical="center" wrapText="1"/>
      <protection/>
    </xf>
    <xf numFmtId="180" fontId="80" fillId="37" borderId="30" xfId="0" applyNumberFormat="1" applyFont="1" applyFill="1" applyBorder="1" applyAlignment="1" applyProtection="1">
      <alignment horizontal="center" vertical="center" wrapText="1"/>
      <protection locked="0"/>
    </xf>
    <xf numFmtId="0" fontId="8" fillId="0" borderId="30" xfId="0" applyFont="1" applyBorder="1" applyAlignment="1">
      <alignment horizontal="justify" vertical="center" wrapText="1"/>
    </xf>
    <xf numFmtId="9" fontId="81" fillId="0" borderId="29" xfId="68" applyFont="1" applyBorder="1" applyAlignment="1" applyProtection="1">
      <alignment horizontal="center" vertical="center" wrapText="1"/>
      <protection/>
    </xf>
    <xf numFmtId="0" fontId="82" fillId="0" borderId="30" xfId="0" applyFont="1" applyBorder="1" applyAlignment="1" applyProtection="1">
      <alignment horizontal="center" vertical="center" wrapText="1"/>
      <protection locked="0"/>
    </xf>
    <xf numFmtId="0" fontId="82" fillId="0" borderId="30" xfId="0" applyFont="1" applyBorder="1" applyAlignment="1" applyProtection="1">
      <alignment horizontal="justify" vertical="center" wrapText="1"/>
      <protection locked="0"/>
    </xf>
    <xf numFmtId="0" fontId="8" fillId="0" borderId="10" xfId="0" applyFont="1" applyBorder="1" applyAlignment="1">
      <alignment horizontal="justify" vertical="center" wrapText="1"/>
    </xf>
    <xf numFmtId="9" fontId="82" fillId="0" borderId="30" xfId="0" applyNumberFormat="1" applyFont="1" applyBorder="1" applyAlignment="1" applyProtection="1">
      <alignment horizontal="center" vertical="center" wrapText="1"/>
      <protection locked="0"/>
    </xf>
    <xf numFmtId="0" fontId="83" fillId="0" borderId="30" xfId="0" applyFont="1" applyBorder="1" applyAlignment="1" applyProtection="1">
      <alignment horizontal="center" vertical="center" wrapText="1"/>
      <protection locked="0"/>
    </xf>
    <xf numFmtId="0" fontId="85" fillId="0" borderId="40" xfId="0" applyFont="1" applyBorder="1" applyAlignment="1" applyProtection="1">
      <alignment horizontal="center" vertical="center" wrapText="1"/>
      <protection locked="0"/>
    </xf>
    <xf numFmtId="9" fontId="86" fillId="0" borderId="29" xfId="68" applyFont="1" applyBorder="1" applyAlignment="1" applyProtection="1">
      <alignment horizontal="center" vertical="center" wrapText="1"/>
      <protection/>
    </xf>
    <xf numFmtId="0" fontId="82" fillId="0" borderId="37" xfId="0" applyFont="1" applyBorder="1" applyAlignment="1" applyProtection="1">
      <alignment horizontal="center" vertical="center" wrapText="1"/>
      <protection locked="0"/>
    </xf>
    <xf numFmtId="0" fontId="82" fillId="0" borderId="37" xfId="0" applyFont="1" applyBorder="1" applyAlignment="1" applyProtection="1">
      <alignment horizontal="justify" vertical="center" wrapText="1"/>
      <protection locked="0"/>
    </xf>
    <xf numFmtId="0" fontId="83" fillId="0" borderId="37" xfId="0" applyFont="1" applyBorder="1" applyAlignment="1" applyProtection="1">
      <alignment horizontal="center" vertical="center" wrapText="1"/>
      <protection locked="0"/>
    </xf>
    <xf numFmtId="0" fontId="80" fillId="37" borderId="37" xfId="0" applyFont="1" applyFill="1" applyBorder="1" applyAlignment="1" applyProtection="1">
      <alignment horizontal="center" vertical="center" wrapText="1"/>
      <protection locked="0"/>
    </xf>
    <xf numFmtId="0" fontId="80" fillId="37" borderId="37" xfId="0" applyFont="1" applyFill="1" applyBorder="1" applyAlignment="1" applyProtection="1">
      <alignment horizontal="left" vertical="center" wrapText="1"/>
      <protection/>
    </xf>
    <xf numFmtId="180" fontId="80" fillId="37" borderId="37" xfId="0" applyNumberFormat="1" applyFont="1" applyFill="1" applyBorder="1" applyAlignment="1" applyProtection="1">
      <alignment horizontal="center" vertical="center" wrapText="1"/>
      <protection locked="0"/>
    </xf>
    <xf numFmtId="9" fontId="86" fillId="46" borderId="30" xfId="68" applyFont="1" applyFill="1" applyBorder="1" applyAlignment="1" applyProtection="1">
      <alignment horizontal="center" vertical="center" wrapText="1"/>
      <protection/>
    </xf>
    <xf numFmtId="0" fontId="78" fillId="37" borderId="30" xfId="0" applyFont="1" applyFill="1" applyBorder="1" applyAlignment="1" applyProtection="1">
      <alignment horizontal="left" vertical="center" wrapText="1"/>
      <protection/>
    </xf>
    <xf numFmtId="9" fontId="86" fillId="0" borderId="30" xfId="68" applyFont="1" applyBorder="1" applyAlignment="1" applyProtection="1">
      <alignment horizontal="center" vertical="center" wrapText="1"/>
      <protection/>
    </xf>
    <xf numFmtId="10" fontId="8" fillId="47" borderId="10" xfId="68" applyNumberFormat="1" applyFont="1" applyFill="1" applyBorder="1" applyAlignment="1" applyProtection="1">
      <alignment horizontal="center" vertical="center" wrapText="1"/>
      <protection/>
    </xf>
    <xf numFmtId="0" fontId="4" fillId="48" borderId="48" xfId="0" applyFont="1" applyFill="1" applyBorder="1" applyAlignment="1">
      <alignment vertical="center" wrapText="1"/>
    </xf>
    <xf numFmtId="182" fontId="86" fillId="37" borderId="19" xfId="68" applyNumberFormat="1" applyFont="1" applyFill="1" applyBorder="1" applyAlignment="1" applyProtection="1">
      <alignment horizontal="center" vertical="center" wrapText="1"/>
      <protection/>
    </xf>
    <xf numFmtId="9" fontId="88" fillId="37" borderId="36" xfId="68" applyFont="1" applyFill="1" applyBorder="1" applyAlignment="1" applyProtection="1">
      <alignment horizontal="center" vertical="center" wrapText="1"/>
      <protection/>
    </xf>
    <xf numFmtId="0" fontId="82" fillId="0" borderId="49" xfId="0" applyFont="1" applyBorder="1" applyAlignment="1">
      <alignment/>
    </xf>
    <xf numFmtId="0" fontId="82" fillId="37" borderId="49" xfId="0" applyFont="1" applyFill="1" applyBorder="1" applyAlignment="1" applyProtection="1">
      <alignment vertical="center" wrapText="1"/>
      <protection/>
    </xf>
    <xf numFmtId="0" fontId="82" fillId="37" borderId="49" xfId="0" applyFont="1" applyFill="1" applyBorder="1" applyAlignment="1" applyProtection="1">
      <alignment horizontal="center" vertical="center" wrapText="1"/>
      <protection locked="0"/>
    </xf>
    <xf numFmtId="0" fontId="78" fillId="37" borderId="49" xfId="0" applyFont="1" applyFill="1" applyBorder="1" applyAlignment="1" applyProtection="1">
      <alignment vertical="center" wrapText="1"/>
      <protection/>
    </xf>
    <xf numFmtId="9" fontId="6" fillId="37" borderId="49" xfId="68" applyFont="1" applyFill="1" applyBorder="1" applyAlignment="1" applyProtection="1">
      <alignment horizontal="center" vertical="center" wrapText="1"/>
      <protection/>
    </xf>
    <xf numFmtId="0" fontId="84" fillId="37" borderId="49" xfId="0" applyFont="1" applyFill="1" applyBorder="1" applyAlignment="1" applyProtection="1">
      <alignment vertical="center" wrapText="1"/>
      <protection/>
    </xf>
    <xf numFmtId="9" fontId="12" fillId="37" borderId="49" xfId="68" applyFont="1" applyFill="1" applyBorder="1" applyAlignment="1" applyProtection="1">
      <alignment horizontal="center" vertical="center" wrapText="1"/>
      <protection/>
    </xf>
    <xf numFmtId="9" fontId="12" fillId="37" borderId="50" xfId="68" applyFont="1" applyFill="1" applyBorder="1" applyAlignment="1" applyProtection="1">
      <alignment horizontal="center" vertical="center" wrapText="1"/>
      <protection/>
    </xf>
    <xf numFmtId="9" fontId="6" fillId="37" borderId="51" xfId="68" applyFont="1" applyFill="1" applyBorder="1" applyAlignment="1" applyProtection="1">
      <alignment vertical="center" wrapText="1"/>
      <protection/>
    </xf>
    <xf numFmtId="0" fontId="78" fillId="37" borderId="0" xfId="0" applyFont="1" applyFill="1" applyBorder="1" applyAlignment="1">
      <alignment vertical="center" wrapText="1"/>
    </xf>
    <xf numFmtId="0" fontId="78" fillId="37" borderId="0" xfId="0" applyFont="1" applyFill="1" applyBorder="1" applyAlignment="1">
      <alignment horizontal="justify" vertical="center" wrapText="1"/>
    </xf>
    <xf numFmtId="0" fontId="78" fillId="37" borderId="10" xfId="0" applyFont="1" applyFill="1" applyBorder="1" applyAlignment="1">
      <alignment vertical="center" wrapText="1"/>
    </xf>
    <xf numFmtId="9" fontId="6" fillId="37" borderId="0" xfId="68" applyFont="1" applyFill="1" applyBorder="1" applyAlignment="1" applyProtection="1">
      <alignment horizontal="center" vertical="center" wrapText="1"/>
      <protection/>
    </xf>
    <xf numFmtId="0" fontId="78" fillId="37" borderId="0" xfId="0" applyFont="1" applyFill="1" applyBorder="1" applyAlignment="1">
      <alignment/>
    </xf>
    <xf numFmtId="0" fontId="90" fillId="0" borderId="0" xfId="0" applyFont="1" applyAlignment="1">
      <alignment horizontal="justify"/>
    </xf>
    <xf numFmtId="0" fontId="0" fillId="0" borderId="0" xfId="0" applyAlignment="1">
      <alignment wrapText="1"/>
    </xf>
    <xf numFmtId="0" fontId="91" fillId="49" borderId="13" xfId="0" applyFont="1" applyFill="1" applyBorder="1" applyAlignment="1">
      <alignment horizontal="justify" vertical="center" wrapText="1"/>
    </xf>
    <xf numFmtId="0" fontId="92" fillId="0" borderId="32" xfId="0" applyFont="1" applyBorder="1" applyAlignment="1">
      <alignment horizontal="justify" vertical="center" wrapText="1"/>
    </xf>
    <xf numFmtId="0" fontId="92" fillId="0" borderId="10" xfId="0" applyFont="1" applyBorder="1" applyAlignment="1">
      <alignment horizontal="center" vertical="center" wrapText="1"/>
    </xf>
    <xf numFmtId="0" fontId="92" fillId="0" borderId="10" xfId="0" applyFont="1" applyBorder="1" applyAlignment="1">
      <alignment horizontal="justify" vertical="center" wrapText="1"/>
    </xf>
    <xf numFmtId="0" fontId="92" fillId="0" borderId="29" xfId="0" applyFont="1" applyBorder="1" applyAlignment="1">
      <alignment horizontal="justify" vertical="center" wrapText="1"/>
    </xf>
    <xf numFmtId="0" fontId="91" fillId="37" borderId="13" xfId="0" applyFont="1" applyFill="1" applyBorder="1" applyAlignment="1">
      <alignment horizontal="justify" vertical="center" wrapText="1"/>
    </xf>
    <xf numFmtId="0" fontId="92" fillId="0" borderId="52" xfId="0" applyFont="1" applyBorder="1" applyAlignment="1">
      <alignment horizontal="justify" vertical="center" wrapText="1"/>
    </xf>
    <xf numFmtId="0" fontId="15" fillId="50" borderId="10" xfId="0" applyFont="1" applyFill="1" applyBorder="1" applyAlignment="1">
      <alignment horizontal="center" vertical="center" wrapText="1"/>
    </xf>
    <xf numFmtId="0" fontId="15" fillId="50" borderId="10" xfId="0" applyFont="1" applyFill="1" applyBorder="1" applyAlignment="1">
      <alignment horizontal="justify" vertical="center" wrapText="1"/>
    </xf>
    <xf numFmtId="0" fontId="92" fillId="0" borderId="26" xfId="0" applyFont="1" applyBorder="1" applyAlignment="1">
      <alignment horizontal="justify" vertical="center" wrapText="1"/>
    </xf>
    <xf numFmtId="0" fontId="91" fillId="50" borderId="13" xfId="0" applyFont="1" applyFill="1" applyBorder="1" applyAlignment="1">
      <alignment horizontal="justify" vertical="center" wrapText="1"/>
    </xf>
    <xf numFmtId="0" fontId="91" fillId="50" borderId="53" xfId="0" applyFont="1" applyFill="1" applyBorder="1" applyAlignment="1">
      <alignment horizontal="justify" vertical="center" wrapText="1"/>
    </xf>
    <xf numFmtId="0" fontId="15" fillId="44" borderId="46" xfId="0" applyFont="1" applyFill="1" applyBorder="1" applyAlignment="1">
      <alignment horizontal="justify" vertical="center" wrapText="1"/>
    </xf>
    <xf numFmtId="0" fontId="15" fillId="44" borderId="13" xfId="0" applyFont="1" applyFill="1" applyBorder="1" applyAlignment="1">
      <alignment horizontal="justify" vertical="center" wrapText="1"/>
    </xf>
    <xf numFmtId="0" fontId="15" fillId="51" borderId="10" xfId="0" applyFont="1" applyFill="1" applyBorder="1" applyAlignment="1">
      <alignment horizontal="justify" vertical="center" wrapText="1"/>
    </xf>
    <xf numFmtId="0" fontId="92" fillId="0" borderId="16" xfId="0" applyFont="1" applyBorder="1" applyAlignment="1">
      <alignment horizontal="justify" vertical="center" wrapText="1"/>
    </xf>
    <xf numFmtId="0" fontId="15" fillId="51" borderId="13" xfId="0" applyFont="1" applyFill="1" applyBorder="1" applyAlignment="1">
      <alignment horizontal="justify" vertical="center" wrapText="1"/>
    </xf>
    <xf numFmtId="0" fontId="15" fillId="52" borderId="13" xfId="0" applyFont="1" applyFill="1" applyBorder="1" applyAlignment="1">
      <alignment horizontal="justify" vertical="center" wrapText="1"/>
    </xf>
    <xf numFmtId="0" fontId="91" fillId="52" borderId="54" xfId="0" applyFont="1" applyFill="1" applyBorder="1" applyAlignment="1">
      <alignment horizontal="justify" vertical="center" wrapText="1"/>
    </xf>
    <xf numFmtId="0" fontId="91" fillId="52" borderId="13" xfId="0" applyFont="1" applyFill="1" applyBorder="1" applyAlignment="1">
      <alignment horizontal="justify" vertical="center" wrapText="1"/>
    </xf>
    <xf numFmtId="0" fontId="15" fillId="52" borderId="10" xfId="0" applyFont="1" applyFill="1" applyBorder="1" applyAlignment="1">
      <alignment vertical="center" wrapText="1"/>
    </xf>
    <xf numFmtId="0" fontId="91" fillId="53" borderId="46" xfId="0" applyFont="1" applyFill="1" applyBorder="1" applyAlignment="1">
      <alignment horizontal="justify" vertical="center" wrapText="1"/>
    </xf>
    <xf numFmtId="0" fontId="91" fillId="53" borderId="13" xfId="0" applyFont="1" applyFill="1" applyBorder="1" applyAlignment="1">
      <alignment horizontal="justify" vertical="center" wrapText="1"/>
    </xf>
    <xf numFmtId="0" fontId="15" fillId="53" borderId="13" xfId="0" applyFont="1" applyFill="1" applyBorder="1" applyAlignment="1">
      <alignment horizontal="justify" vertical="center" wrapText="1"/>
    </xf>
    <xf numFmtId="0" fontId="93" fillId="53" borderId="13" xfId="0" applyFont="1" applyFill="1" applyBorder="1" applyAlignment="1">
      <alignment horizontal="justify" vertical="center" wrapText="1"/>
    </xf>
    <xf numFmtId="0" fontId="91" fillId="53" borderId="25" xfId="0" applyFont="1" applyFill="1" applyBorder="1" applyAlignment="1">
      <alignment horizontal="left" vertical="center" wrapText="1"/>
    </xf>
    <xf numFmtId="0" fontId="91" fillId="53" borderId="53" xfId="0" applyFont="1" applyFill="1" applyBorder="1" applyAlignment="1">
      <alignment horizontal="justify" vertical="center" wrapText="1"/>
    </xf>
    <xf numFmtId="0" fontId="15" fillId="53" borderId="46" xfId="0" applyFont="1" applyFill="1" applyBorder="1" applyAlignment="1">
      <alignment horizontal="justify" vertical="center" wrapText="1"/>
    </xf>
    <xf numFmtId="0" fontId="15" fillId="53" borderId="53" xfId="0" applyFont="1" applyFill="1" applyBorder="1" applyAlignment="1">
      <alignment horizontal="justify" vertical="center" wrapText="1"/>
    </xf>
    <xf numFmtId="0" fontId="0" fillId="0" borderId="0" xfId="0" applyAlignment="1">
      <alignment horizontal="center" vertical="center"/>
    </xf>
    <xf numFmtId="0" fontId="0" fillId="0" borderId="0" xfId="0" applyAlignment="1">
      <alignment horizontal="center"/>
    </xf>
    <xf numFmtId="0" fontId="82" fillId="0" borderId="10" xfId="0" applyFont="1" applyFill="1" applyBorder="1" applyAlignment="1" applyProtection="1">
      <alignment horizontal="justify" vertical="center" wrapText="1"/>
      <protection locked="0"/>
    </xf>
    <xf numFmtId="9" fontId="6" fillId="37" borderId="29" xfId="68" applyNumberFormat="1" applyFont="1" applyFill="1" applyBorder="1" applyAlignment="1" applyProtection="1">
      <alignment horizontal="center" vertical="center" wrapText="1"/>
      <protection/>
    </xf>
    <xf numFmtId="9" fontId="0" fillId="0" borderId="29" xfId="68" applyBorder="1" applyAlignment="1" applyProtection="1">
      <alignment horizontal="center" vertical="center"/>
      <protection/>
    </xf>
    <xf numFmtId="0" fontId="78" fillId="37" borderId="29" xfId="0" applyFont="1" applyFill="1" applyBorder="1" applyAlignment="1" applyProtection="1">
      <alignment horizontal="center" vertical="center" wrapText="1"/>
      <protection/>
    </xf>
    <xf numFmtId="9" fontId="78" fillId="37" borderId="29" xfId="0" applyNumberFormat="1" applyFont="1" applyFill="1" applyBorder="1" applyAlignment="1" applyProtection="1">
      <alignment horizontal="center" vertical="center" wrapText="1"/>
      <protection/>
    </xf>
    <xf numFmtId="10" fontId="78" fillId="37" borderId="30" xfId="0" applyNumberFormat="1" applyFont="1" applyFill="1" applyBorder="1" applyAlignment="1" applyProtection="1">
      <alignment horizontal="center" vertical="center" wrapText="1"/>
      <protection/>
    </xf>
    <xf numFmtId="0" fontId="78" fillId="37" borderId="37" xfId="0" applyFont="1" applyFill="1" applyBorder="1" applyAlignment="1" applyProtection="1">
      <alignment horizontal="center" vertical="center" wrapText="1"/>
      <protection/>
    </xf>
    <xf numFmtId="10" fontId="78" fillId="37" borderId="29" xfId="0" applyNumberFormat="1" applyFont="1" applyFill="1" applyBorder="1" applyAlignment="1" applyProtection="1">
      <alignment horizontal="center" vertical="center" wrapText="1"/>
      <protection/>
    </xf>
    <xf numFmtId="9" fontId="78" fillId="37" borderId="30" xfId="0" applyNumberFormat="1" applyFont="1" applyFill="1" applyBorder="1" applyAlignment="1" applyProtection="1">
      <alignment horizontal="center" vertical="center" wrapText="1"/>
      <protection/>
    </xf>
    <xf numFmtId="9" fontId="78" fillId="37" borderId="10" xfId="0" applyNumberFormat="1" applyFont="1" applyFill="1" applyBorder="1" applyAlignment="1" applyProtection="1">
      <alignment horizontal="center" vertical="center" wrapText="1"/>
      <protection/>
    </xf>
    <xf numFmtId="9" fontId="78" fillId="37" borderId="26" xfId="0" applyNumberFormat="1" applyFont="1" applyFill="1" applyBorder="1" applyAlignment="1" applyProtection="1">
      <alignment horizontal="center" vertical="center" wrapText="1"/>
      <protection/>
    </xf>
    <xf numFmtId="0" fontId="78" fillId="37" borderId="30" xfId="0" applyFont="1" applyFill="1" applyBorder="1" applyAlignment="1" applyProtection="1">
      <alignment horizontal="center" vertical="center" wrapText="1"/>
      <protection/>
    </xf>
    <xf numFmtId="0" fontId="78" fillId="37" borderId="30" xfId="68" applyNumberFormat="1" applyFont="1" applyFill="1" applyBorder="1" applyAlignment="1" applyProtection="1">
      <alignment horizontal="center" vertical="center" wrapText="1"/>
      <protection/>
    </xf>
    <xf numFmtId="9" fontId="78" fillId="37" borderId="37" xfId="0" applyNumberFormat="1" applyFont="1" applyFill="1" applyBorder="1" applyAlignment="1" applyProtection="1">
      <alignment horizontal="center" vertical="center" wrapText="1"/>
      <protection/>
    </xf>
    <xf numFmtId="9" fontId="82" fillId="46" borderId="29" xfId="0" applyNumberFormat="1" applyFont="1" applyFill="1" applyBorder="1" applyAlignment="1" applyProtection="1">
      <alignment horizontal="center" vertical="center" wrapText="1"/>
      <protection/>
    </xf>
    <xf numFmtId="9" fontId="82" fillId="46" borderId="10" xfId="49" applyNumberFormat="1" applyFont="1" applyFill="1" applyBorder="1" applyAlignment="1" applyProtection="1">
      <alignment horizontal="center" vertical="center" wrapText="1"/>
      <protection/>
    </xf>
    <xf numFmtId="9" fontId="82" fillId="46" borderId="26" xfId="0" applyNumberFormat="1" applyFont="1" applyFill="1" applyBorder="1" applyAlignment="1" applyProtection="1">
      <alignment horizontal="center" vertical="center" wrapText="1"/>
      <protection/>
    </xf>
    <xf numFmtId="9" fontId="82" fillId="46" borderId="37" xfId="0" applyNumberFormat="1" applyFont="1" applyFill="1" applyBorder="1" applyAlignment="1" applyProtection="1">
      <alignment horizontal="center" vertical="center" wrapText="1"/>
      <protection/>
    </xf>
    <xf numFmtId="9" fontId="82" fillId="37" borderId="29" xfId="0" applyNumberFormat="1" applyFont="1" applyFill="1" applyBorder="1" applyAlignment="1" applyProtection="1">
      <alignment horizontal="center" vertical="center" wrapText="1"/>
      <protection/>
    </xf>
    <xf numFmtId="0" fontId="82" fillId="37" borderId="37" xfId="0" applyFont="1" applyFill="1" applyBorder="1" applyAlignment="1" applyProtection="1">
      <alignment horizontal="justify" vertical="center" wrapText="1"/>
      <protection/>
    </xf>
    <xf numFmtId="9" fontId="82" fillId="37" borderId="37" xfId="0" applyNumberFormat="1" applyFont="1" applyFill="1" applyBorder="1" applyAlignment="1" applyProtection="1">
      <alignment horizontal="center" vertical="center" wrapText="1"/>
      <protection/>
    </xf>
    <xf numFmtId="1" fontId="82" fillId="46" borderId="29" xfId="0" applyNumberFormat="1" applyFont="1" applyFill="1" applyBorder="1" applyAlignment="1" applyProtection="1">
      <alignment horizontal="center" vertical="center" wrapText="1"/>
      <protection/>
    </xf>
    <xf numFmtId="1" fontId="82" fillId="46" borderId="32" xfId="0" applyNumberFormat="1" applyFont="1" applyFill="1" applyBorder="1" applyAlignment="1" applyProtection="1">
      <alignment horizontal="center" vertical="center" wrapText="1"/>
      <protection/>
    </xf>
    <xf numFmtId="0" fontId="82" fillId="46" borderId="37" xfId="0" applyFont="1" applyFill="1" applyBorder="1" applyAlignment="1" applyProtection="1">
      <alignment horizontal="justify" vertical="center" wrapText="1"/>
      <protection/>
    </xf>
    <xf numFmtId="1" fontId="82" fillId="37" borderId="10" xfId="0" applyNumberFormat="1" applyFont="1" applyFill="1" applyBorder="1" applyAlignment="1" applyProtection="1">
      <alignment horizontal="center" vertical="center" wrapText="1"/>
      <protection/>
    </xf>
    <xf numFmtId="9" fontId="82" fillId="46" borderId="10" xfId="0" applyNumberFormat="1" applyFont="1" applyFill="1" applyBorder="1" applyAlignment="1" applyProtection="1">
      <alignment horizontal="center" vertical="center" wrapText="1"/>
      <protection/>
    </xf>
    <xf numFmtId="9" fontId="88" fillId="46" borderId="22" xfId="0" applyNumberFormat="1" applyFont="1" applyFill="1" applyBorder="1" applyAlignment="1" applyProtection="1">
      <alignment horizontal="center" vertical="center" wrapText="1"/>
      <protection/>
    </xf>
    <xf numFmtId="9" fontId="82" fillId="0" borderId="30" xfId="0" applyNumberFormat="1" applyFont="1" applyBorder="1" applyAlignment="1" applyProtection="1">
      <alignment horizontal="center" vertical="center" wrapText="1"/>
      <protection/>
    </xf>
    <xf numFmtId="0" fontId="82" fillId="0" borderId="37" xfId="0" applyFont="1" applyBorder="1" applyAlignment="1" applyProtection="1">
      <alignment horizontal="center" vertical="center" wrapText="1"/>
      <protection/>
    </xf>
    <xf numFmtId="9" fontId="82" fillId="46" borderId="30" xfId="0" applyNumberFormat="1" applyFont="1" applyFill="1" applyBorder="1" applyAlignment="1" applyProtection="1">
      <alignment horizontal="center" vertical="center" wrapText="1"/>
      <protection/>
    </xf>
    <xf numFmtId="0" fontId="82" fillId="47" borderId="29" xfId="68" applyNumberFormat="1" applyFont="1" applyFill="1" applyBorder="1" applyAlignment="1" applyProtection="1">
      <alignment horizontal="center" vertical="center" wrapText="1"/>
      <protection/>
    </xf>
    <xf numFmtId="9" fontId="82" fillId="47" borderId="10" xfId="68" applyFont="1" applyFill="1" applyBorder="1" applyAlignment="1" applyProtection="1">
      <alignment horizontal="center" vertical="center" wrapText="1"/>
      <protection/>
    </xf>
    <xf numFmtId="9" fontId="82" fillId="47" borderId="10" xfId="68" applyFont="1" applyFill="1" applyBorder="1" applyAlignment="1" applyProtection="1">
      <alignment horizontal="center" vertical="center"/>
      <protection/>
    </xf>
    <xf numFmtId="0" fontId="82" fillId="47" borderId="10" xfId="68" applyNumberFormat="1" applyFont="1" applyFill="1" applyBorder="1" applyAlignment="1" applyProtection="1">
      <alignment horizontal="center" vertical="center" wrapText="1"/>
      <protection/>
    </xf>
    <xf numFmtId="0" fontId="82" fillId="47" borderId="10" xfId="68" applyNumberFormat="1" applyFont="1" applyFill="1" applyBorder="1" applyAlignment="1" applyProtection="1">
      <alignment horizontal="center" vertical="center"/>
      <protection/>
    </xf>
    <xf numFmtId="0" fontId="94" fillId="47" borderId="10" xfId="0" applyFont="1" applyFill="1" applyBorder="1" applyAlignment="1" applyProtection="1">
      <alignment horizontal="center" vertical="center" wrapText="1"/>
      <protection/>
    </xf>
    <xf numFmtId="9" fontId="94" fillId="47" borderId="10" xfId="0" applyNumberFormat="1" applyFont="1" applyFill="1" applyBorder="1" applyAlignment="1" applyProtection="1">
      <alignment horizontal="center" vertical="center" wrapText="1"/>
      <protection/>
    </xf>
    <xf numFmtId="182" fontId="95" fillId="54" borderId="10" xfId="70" applyNumberFormat="1" applyFont="1" applyFill="1" applyBorder="1" applyAlignment="1" applyProtection="1">
      <alignment horizontal="center" vertical="center" wrapText="1"/>
      <protection locked="0"/>
    </xf>
    <xf numFmtId="0" fontId="78" fillId="37" borderId="29" xfId="0" applyNumberFormat="1" applyFont="1" applyFill="1" applyBorder="1" applyAlignment="1" applyProtection="1">
      <alignment horizontal="center" vertical="center" wrapText="1"/>
      <protection/>
    </xf>
    <xf numFmtId="1" fontId="96" fillId="54" borderId="10" xfId="66" applyNumberFormat="1" applyFont="1" applyFill="1" applyBorder="1" applyAlignment="1" applyProtection="1">
      <alignment horizontal="center" vertical="center" wrapText="1"/>
      <protection/>
    </xf>
    <xf numFmtId="1" fontId="96" fillId="54" borderId="32" xfId="66" applyNumberFormat="1" applyFont="1" applyFill="1" applyBorder="1" applyAlignment="1" applyProtection="1">
      <alignment horizontal="center" vertical="center" wrapText="1"/>
      <protection/>
    </xf>
    <xf numFmtId="0" fontId="96" fillId="54" borderId="32" xfId="70" applyNumberFormat="1" applyFont="1" applyFill="1" applyBorder="1" applyAlignment="1" applyProtection="1">
      <alignment horizontal="center" vertical="center" wrapText="1"/>
      <protection/>
    </xf>
    <xf numFmtId="0" fontId="96" fillId="54" borderId="10" xfId="70" applyNumberFormat="1" applyFont="1" applyFill="1" applyBorder="1" applyAlignment="1" applyProtection="1">
      <alignment horizontal="center" vertical="center" wrapText="1"/>
      <protection/>
    </xf>
    <xf numFmtId="0" fontId="97" fillId="0" borderId="10" xfId="66" applyFont="1" applyBorder="1" applyAlignment="1" applyProtection="1">
      <alignment vertical="center" wrapText="1"/>
      <protection/>
    </xf>
    <xf numFmtId="9" fontId="8" fillId="37" borderId="49" xfId="68" applyFont="1" applyFill="1" applyBorder="1" applyAlignment="1" applyProtection="1">
      <alignment horizontal="center" vertical="center" wrapText="1"/>
      <protection/>
    </xf>
    <xf numFmtId="0" fontId="17" fillId="0" borderId="10" xfId="66" applyFont="1" applyFill="1" applyBorder="1" applyAlignment="1" applyProtection="1">
      <alignment horizontal="justify" vertical="center" wrapText="1"/>
      <protection/>
    </xf>
    <xf numFmtId="0" fontId="97" fillId="0" borderId="0" xfId="66" applyFont="1" applyAlignment="1" applyProtection="1">
      <alignment vertical="center" wrapText="1"/>
      <protection/>
    </xf>
    <xf numFmtId="0" fontId="97" fillId="0" borderId="10" xfId="66" applyFont="1" applyBorder="1" applyAlignment="1">
      <alignment horizontal="justify" vertical="center"/>
      <protection/>
    </xf>
    <xf numFmtId="0" fontId="97" fillId="0" borderId="10" xfId="66" applyFont="1" applyBorder="1" applyAlignment="1">
      <alignment vertical="center" wrapText="1"/>
      <protection/>
    </xf>
    <xf numFmtId="0" fontId="98" fillId="54" borderId="10" xfId="66" applyFont="1" applyFill="1" applyBorder="1" applyAlignment="1" applyProtection="1">
      <alignment horizontal="center" vertical="center" wrapText="1"/>
      <protection locked="0"/>
    </xf>
    <xf numFmtId="0" fontId="96" fillId="54" borderId="10" xfId="66" applyFont="1" applyFill="1" applyBorder="1" applyAlignment="1" applyProtection="1">
      <alignment horizontal="center" vertical="center" wrapText="1"/>
      <protection locked="0"/>
    </xf>
    <xf numFmtId="0" fontId="96" fillId="54" borderId="10" xfId="66" applyFont="1" applyFill="1" applyBorder="1" applyAlignment="1">
      <alignment vertical="center" wrapText="1"/>
      <protection/>
    </xf>
    <xf numFmtId="9" fontId="96" fillId="54" borderId="10" xfId="66" applyNumberFormat="1" applyFont="1" applyFill="1" applyBorder="1" applyAlignment="1" applyProtection="1">
      <alignment horizontal="center" vertical="center" wrapText="1"/>
      <protection/>
    </xf>
    <xf numFmtId="0" fontId="17" fillId="54" borderId="29" xfId="66" applyFont="1" applyFill="1" applyBorder="1" applyAlignment="1" applyProtection="1">
      <alignment horizontal="center" vertical="center" wrapText="1"/>
      <protection/>
    </xf>
    <xf numFmtId="0" fontId="17" fillId="0" borderId="29" xfId="66" applyFont="1" applyFill="1" applyBorder="1" applyAlignment="1" applyProtection="1">
      <alignment horizontal="justify" vertical="center" wrapText="1"/>
      <protection/>
    </xf>
    <xf numFmtId="9" fontId="17" fillId="54" borderId="29" xfId="66" applyNumberFormat="1" applyFont="1" applyFill="1" applyBorder="1" applyAlignment="1" applyProtection="1">
      <alignment horizontal="center" vertical="center" wrapText="1"/>
      <protection/>
    </xf>
    <xf numFmtId="9" fontId="96" fillId="54" borderId="29" xfId="66" applyNumberFormat="1" applyFont="1" applyFill="1" applyBorder="1" applyAlignment="1" applyProtection="1">
      <alignment horizontal="center" vertical="center" wrapText="1"/>
      <protection/>
    </xf>
    <xf numFmtId="0" fontId="99" fillId="37" borderId="40" xfId="0" applyFont="1" applyFill="1" applyBorder="1" applyAlignment="1" applyProtection="1">
      <alignment vertical="center" textRotation="90" wrapText="1"/>
      <protection locked="0"/>
    </xf>
    <xf numFmtId="0" fontId="87" fillId="46" borderId="55" xfId="0" applyFont="1" applyFill="1" applyBorder="1" applyAlignment="1" applyProtection="1">
      <alignment vertical="center" wrapText="1"/>
      <protection locked="0"/>
    </xf>
    <xf numFmtId="0" fontId="87" fillId="0" borderId="55" xfId="0" applyFont="1" applyBorder="1" applyAlignment="1" applyProtection="1">
      <alignment vertical="center" wrapText="1"/>
      <protection locked="0"/>
    </xf>
    <xf numFmtId="0" fontId="87" fillId="46" borderId="40" xfId="0" applyFont="1" applyFill="1" applyBorder="1" applyAlignment="1">
      <alignment vertical="center" wrapText="1"/>
    </xf>
    <xf numFmtId="0" fontId="87" fillId="0" borderId="56" xfId="0" applyFont="1" applyBorder="1" applyAlignment="1" applyProtection="1">
      <alignment vertical="center" wrapText="1"/>
      <protection locked="0"/>
    </xf>
    <xf numFmtId="0" fontId="87" fillId="46" borderId="18" xfId="0" applyFont="1" applyFill="1" applyBorder="1" applyAlignment="1" applyProtection="1">
      <alignment vertical="center" wrapText="1"/>
      <protection locked="0"/>
    </xf>
    <xf numFmtId="0" fontId="87" fillId="0" borderId="52" xfId="0" applyFont="1" applyBorder="1" applyAlignment="1" applyProtection="1">
      <alignment vertical="center" wrapText="1"/>
      <protection locked="0"/>
    </xf>
    <xf numFmtId="0" fontId="7" fillId="37" borderId="21" xfId="0" applyFont="1" applyFill="1" applyBorder="1" applyAlignment="1" applyProtection="1">
      <alignment horizontal="center" vertical="center" wrapText="1"/>
      <protection/>
    </xf>
    <xf numFmtId="0" fontId="99" fillId="37" borderId="40" xfId="0" applyFont="1" applyFill="1" applyBorder="1" applyAlignment="1" applyProtection="1">
      <alignment vertical="center" textRotation="90" wrapText="1"/>
      <protection/>
    </xf>
    <xf numFmtId="0" fontId="87" fillId="0" borderId="56" xfId="0" applyFont="1" applyBorder="1" applyAlignment="1" applyProtection="1">
      <alignment vertical="center" wrapText="1"/>
      <protection/>
    </xf>
    <xf numFmtId="9" fontId="95" fillId="54" borderId="32" xfId="70" applyFont="1" applyFill="1" applyBorder="1" applyAlignment="1" applyProtection="1">
      <alignment horizontal="center" vertical="center" wrapText="1"/>
      <protection/>
    </xf>
    <xf numFmtId="0" fontId="96" fillId="54" borderId="32" xfId="66" applyFont="1" applyFill="1" applyBorder="1" applyAlignment="1" applyProtection="1">
      <alignment horizontal="center" vertical="center" wrapText="1"/>
      <protection/>
    </xf>
    <xf numFmtId="0" fontId="96" fillId="54" borderId="32" xfId="66" applyFont="1" applyFill="1" applyBorder="1" applyAlignment="1" applyProtection="1">
      <alignment vertical="center" wrapText="1"/>
      <protection/>
    </xf>
    <xf numFmtId="0" fontId="98" fillId="54" borderId="32" xfId="66" applyFont="1" applyFill="1" applyBorder="1" applyAlignment="1" applyProtection="1">
      <alignment horizontal="center" vertical="center" wrapText="1"/>
      <protection/>
    </xf>
    <xf numFmtId="0" fontId="98" fillId="54" borderId="22" xfId="66" applyFont="1" applyFill="1" applyBorder="1" applyAlignment="1" applyProtection="1">
      <alignment horizontal="center" vertical="center" wrapText="1"/>
      <protection/>
    </xf>
    <xf numFmtId="0" fontId="98" fillId="54" borderId="10" xfId="66" applyFont="1" applyFill="1" applyBorder="1" applyAlignment="1" applyProtection="1">
      <alignment horizontal="center" vertical="center" wrapText="1"/>
      <protection/>
    </xf>
    <xf numFmtId="180" fontId="78" fillId="37" borderId="29" xfId="0" applyNumberFormat="1" applyFont="1" applyFill="1" applyBorder="1" applyAlignment="1" applyProtection="1">
      <alignment horizontal="center" vertical="center" wrapText="1"/>
      <protection/>
    </xf>
    <xf numFmtId="0" fontId="78" fillId="37" borderId="29" xfId="0" applyFont="1" applyFill="1" applyBorder="1" applyAlignment="1" applyProtection="1">
      <alignment horizontal="justify" vertical="center" wrapText="1"/>
      <protection/>
    </xf>
    <xf numFmtId="0" fontId="84" fillId="37" borderId="29" xfId="0" applyFont="1" applyFill="1" applyBorder="1" applyAlignment="1" applyProtection="1">
      <alignment horizontal="left" vertical="center" wrapText="1"/>
      <protection/>
    </xf>
    <xf numFmtId="0" fontId="84" fillId="37" borderId="31" xfId="0" applyFont="1" applyFill="1" applyBorder="1" applyAlignment="1" applyProtection="1">
      <alignment horizontal="left" vertical="center" wrapText="1"/>
      <protection/>
    </xf>
    <xf numFmtId="0" fontId="0" fillId="0" borderId="0" xfId="0" applyFont="1" applyAlignment="1" applyProtection="1">
      <alignment/>
      <protection/>
    </xf>
    <xf numFmtId="0" fontId="7" fillId="37" borderId="45" xfId="0" applyFont="1" applyFill="1" applyBorder="1" applyAlignment="1" applyProtection="1">
      <alignment horizontal="center" vertical="center" wrapText="1"/>
      <protection/>
    </xf>
    <xf numFmtId="9" fontId="95" fillId="54" borderId="10" xfId="70" applyFont="1" applyFill="1" applyBorder="1" applyAlignment="1" applyProtection="1">
      <alignment horizontal="center" vertical="center" wrapText="1"/>
      <protection/>
    </xf>
    <xf numFmtId="0" fontId="96" fillId="54" borderId="10" xfId="66" applyFont="1" applyFill="1" applyBorder="1" applyAlignment="1" applyProtection="1">
      <alignment horizontal="center" vertical="center" wrapText="1"/>
      <protection/>
    </xf>
    <xf numFmtId="0" fontId="78" fillId="37" borderId="10" xfId="0" applyFont="1" applyFill="1" applyBorder="1" applyAlignment="1" applyProtection="1">
      <alignment horizontal="center" vertical="center" wrapText="1"/>
      <protection/>
    </xf>
    <xf numFmtId="180" fontId="78" fillId="37" borderId="10" xfId="0" applyNumberFormat="1" applyFont="1" applyFill="1" applyBorder="1" applyAlignment="1" applyProtection="1">
      <alignment horizontal="center" vertical="center" wrapText="1"/>
      <protection/>
    </xf>
    <xf numFmtId="0" fontId="87" fillId="46" borderId="18" xfId="0" applyFont="1" applyFill="1" applyBorder="1" applyAlignment="1" applyProtection="1">
      <alignment vertical="center" wrapText="1"/>
      <protection/>
    </xf>
    <xf numFmtId="0" fontId="96" fillId="54" borderId="10" xfId="66" applyFont="1" applyFill="1" applyBorder="1" applyAlignment="1" applyProtection="1">
      <alignment vertical="center" wrapText="1"/>
      <protection/>
    </xf>
    <xf numFmtId="0" fontId="78" fillId="37" borderId="26" xfId="0" applyFont="1" applyFill="1" applyBorder="1" applyAlignment="1" applyProtection="1">
      <alignment horizontal="center" vertical="center" wrapText="1"/>
      <protection/>
    </xf>
    <xf numFmtId="180" fontId="78" fillId="37" borderId="26" xfId="0" applyNumberFormat="1" applyFont="1" applyFill="1" applyBorder="1" applyAlignment="1" applyProtection="1">
      <alignment horizontal="center" vertical="center" wrapText="1"/>
      <protection/>
    </xf>
    <xf numFmtId="0" fontId="84" fillId="37" borderId="30" xfId="0" applyFont="1" applyFill="1" applyBorder="1" applyAlignment="1" applyProtection="1">
      <alignment horizontal="left" vertical="center" wrapText="1"/>
      <protection/>
    </xf>
    <xf numFmtId="0" fontId="84" fillId="37" borderId="33" xfId="0" applyFont="1" applyFill="1" applyBorder="1" applyAlignment="1" applyProtection="1">
      <alignment horizontal="left" vertical="center" wrapText="1"/>
      <protection/>
    </xf>
    <xf numFmtId="0" fontId="83" fillId="46" borderId="10" xfId="0" applyFont="1" applyFill="1" applyBorder="1" applyAlignment="1" applyProtection="1">
      <alignment horizontal="center" vertical="center" wrapText="1"/>
      <protection/>
    </xf>
    <xf numFmtId="0" fontId="82" fillId="46" borderId="13" xfId="0" applyFont="1" applyFill="1" applyBorder="1" applyAlignment="1" applyProtection="1">
      <alignment horizontal="center" vertical="center" wrapText="1"/>
      <protection/>
    </xf>
    <xf numFmtId="0" fontId="82" fillId="46" borderId="10" xfId="0" applyFont="1" applyFill="1" applyBorder="1" applyAlignment="1" applyProtection="1">
      <alignment vertical="center" wrapText="1"/>
      <protection/>
    </xf>
    <xf numFmtId="0" fontId="82" fillId="46" borderId="10" xfId="0" applyFont="1" applyFill="1" applyBorder="1" applyAlignment="1" applyProtection="1">
      <alignment horizontal="center" vertical="center" wrapText="1"/>
      <protection/>
    </xf>
    <xf numFmtId="0" fontId="82" fillId="46" borderId="30" xfId="0" applyFont="1" applyFill="1" applyBorder="1" applyAlignment="1" applyProtection="1">
      <alignment horizontal="center" vertical="center" wrapText="1"/>
      <protection/>
    </xf>
    <xf numFmtId="0" fontId="83" fillId="46" borderId="26" xfId="0" applyFont="1" applyFill="1" applyBorder="1" applyAlignment="1" applyProtection="1">
      <alignment horizontal="center" vertical="center" wrapText="1"/>
      <protection/>
    </xf>
    <xf numFmtId="0" fontId="78" fillId="37" borderId="10" xfId="0" applyFont="1" applyFill="1" applyBorder="1" applyAlignment="1" applyProtection="1">
      <alignment horizontal="justify" vertical="center" wrapText="1"/>
      <protection/>
    </xf>
    <xf numFmtId="0" fontId="84" fillId="37" borderId="10" xfId="0" applyFont="1" applyFill="1" applyBorder="1" applyAlignment="1" applyProtection="1">
      <alignment horizontal="left" vertical="center" wrapText="1"/>
      <protection/>
    </xf>
    <xf numFmtId="9" fontId="95" fillId="54" borderId="29" xfId="70" applyFont="1" applyFill="1" applyBorder="1" applyAlignment="1" applyProtection="1">
      <alignment horizontal="center" vertical="center" wrapText="1"/>
      <protection/>
    </xf>
    <xf numFmtId="0" fontId="17" fillId="54" borderId="29" xfId="66" applyFont="1" applyFill="1" applyBorder="1" applyAlignment="1" applyProtection="1">
      <alignment horizontal="justify" vertical="center" wrapText="1"/>
      <protection/>
    </xf>
    <xf numFmtId="0" fontId="96" fillId="54" borderId="29" xfId="66" applyFont="1" applyFill="1" applyBorder="1" applyAlignment="1" applyProtection="1">
      <alignment horizontal="center" vertical="center" wrapText="1"/>
      <protection/>
    </xf>
    <xf numFmtId="0" fontId="18" fillId="54" borderId="29" xfId="66" applyFont="1" applyFill="1" applyBorder="1" applyAlignment="1" applyProtection="1">
      <alignment horizontal="center" vertical="center" wrapText="1"/>
      <protection/>
    </xf>
    <xf numFmtId="0" fontId="98" fillId="54" borderId="29" xfId="66" applyFont="1" applyFill="1" applyBorder="1" applyAlignment="1" applyProtection="1">
      <alignment horizontal="center" vertical="center" wrapText="1"/>
      <protection/>
    </xf>
    <xf numFmtId="0" fontId="7" fillId="37" borderId="47" xfId="0" applyFont="1" applyFill="1" applyBorder="1" applyAlignment="1" applyProtection="1">
      <alignment horizontal="center" vertical="center" wrapText="1"/>
      <protection/>
    </xf>
    <xf numFmtId="0" fontId="85" fillId="46" borderId="57" xfId="0" applyFont="1" applyFill="1" applyBorder="1" applyAlignment="1" applyProtection="1">
      <alignment horizontal="center" vertical="center" wrapText="1"/>
      <protection/>
    </xf>
    <xf numFmtId="0" fontId="82" fillId="46" borderId="30" xfId="0" applyFont="1" applyFill="1" applyBorder="1" applyAlignment="1" applyProtection="1">
      <alignment horizontal="justify" vertical="center" wrapText="1"/>
      <protection/>
    </xf>
    <xf numFmtId="0" fontId="83" fillId="46" borderId="30" xfId="0" applyFont="1" applyFill="1" applyBorder="1" applyAlignment="1" applyProtection="1">
      <alignment horizontal="center" vertical="center" wrapText="1"/>
      <protection/>
    </xf>
    <xf numFmtId="180" fontId="78" fillId="37" borderId="30" xfId="0" applyNumberFormat="1" applyFont="1" applyFill="1" applyBorder="1" applyAlignment="1" applyProtection="1">
      <alignment horizontal="center" vertical="center" wrapText="1"/>
      <protection/>
    </xf>
    <xf numFmtId="0" fontId="78" fillId="37" borderId="30" xfId="0" applyFont="1" applyFill="1" applyBorder="1" applyAlignment="1" applyProtection="1">
      <alignment horizontal="justify" vertical="center" wrapText="1"/>
      <protection/>
    </xf>
    <xf numFmtId="0" fontId="87" fillId="0" borderId="52" xfId="0" applyFont="1" applyBorder="1" applyAlignment="1" applyProtection="1">
      <alignment vertical="center" wrapText="1"/>
      <protection/>
    </xf>
    <xf numFmtId="0" fontId="96" fillId="54" borderId="29" xfId="66" applyFont="1" applyFill="1" applyBorder="1" applyAlignment="1" applyProtection="1">
      <alignment horizontal="justify" vertical="center" wrapText="1"/>
      <protection/>
    </xf>
    <xf numFmtId="0" fontId="85" fillId="0" borderId="58" xfId="0" applyFont="1" applyBorder="1" applyAlignment="1" applyProtection="1">
      <alignment horizontal="center" vertical="center" wrapText="1"/>
      <protection/>
    </xf>
    <xf numFmtId="0" fontId="82" fillId="0" borderId="10" xfId="0" applyFont="1" applyBorder="1" applyAlignment="1" applyProtection="1">
      <alignment horizontal="center" vertical="center" wrapText="1"/>
      <protection/>
    </xf>
    <xf numFmtId="0" fontId="82" fillId="0" borderId="30" xfId="0" applyFont="1" applyBorder="1" applyAlignment="1" applyProtection="1">
      <alignment horizontal="justify" vertical="center" wrapText="1"/>
      <protection/>
    </xf>
    <xf numFmtId="0" fontId="82" fillId="0" borderId="30" xfId="0" applyFont="1" applyBorder="1" applyAlignment="1" applyProtection="1">
      <alignment horizontal="center" vertical="center" wrapText="1"/>
      <protection/>
    </xf>
    <xf numFmtId="0" fontId="83" fillId="0" borderId="30" xfId="0" applyFont="1" applyBorder="1" applyAlignment="1" applyProtection="1">
      <alignment horizontal="center" vertical="center" wrapText="1"/>
      <protection/>
    </xf>
    <xf numFmtId="0" fontId="8" fillId="47" borderId="10" xfId="0" applyFont="1" applyFill="1" applyBorder="1" applyAlignment="1" applyProtection="1">
      <alignment horizontal="justify" vertical="center" wrapText="1"/>
      <protection/>
    </xf>
    <xf numFmtId="0" fontId="8" fillId="47" borderId="10" xfId="0" applyFont="1" applyFill="1" applyBorder="1" applyAlignment="1" applyProtection="1">
      <alignment horizontal="center" vertical="center" wrapText="1"/>
      <protection/>
    </xf>
    <xf numFmtId="0" fontId="11" fillId="47" borderId="29" xfId="0" applyFont="1" applyFill="1" applyBorder="1" applyAlignment="1" applyProtection="1">
      <alignment horizontal="center" vertical="center" wrapText="1"/>
      <protection/>
    </xf>
    <xf numFmtId="0" fontId="82" fillId="47" borderId="30" xfId="0" applyFont="1" applyFill="1" applyBorder="1" applyAlignment="1" applyProtection="1">
      <alignment horizontal="center" vertical="center" wrapText="1"/>
      <protection/>
    </xf>
    <xf numFmtId="0" fontId="82" fillId="47" borderId="29" xfId="68" applyNumberFormat="1" applyFont="1" applyFill="1" applyBorder="1" applyAlignment="1" applyProtection="1">
      <alignment horizontal="center" vertical="center"/>
      <protection/>
    </xf>
    <xf numFmtId="0" fontId="82" fillId="47" borderId="29" xfId="0" applyFont="1" applyFill="1" applyBorder="1" applyAlignment="1" applyProtection="1">
      <alignment horizontal="center" vertical="center" wrapText="1"/>
      <protection/>
    </xf>
    <xf numFmtId="0" fontId="83" fillId="47" borderId="29" xfId="0" applyFont="1" applyFill="1" applyBorder="1" applyAlignment="1" applyProtection="1">
      <alignment horizontal="center" vertical="center" wrapText="1"/>
      <protection/>
    </xf>
    <xf numFmtId="0" fontId="100" fillId="47" borderId="10" xfId="0" applyFont="1" applyFill="1" applyBorder="1" applyAlignment="1" applyProtection="1">
      <alignment horizontal="center" vertical="center" wrapText="1"/>
      <protection/>
    </xf>
    <xf numFmtId="0" fontId="82" fillId="47" borderId="10" xfId="0" applyFont="1" applyFill="1" applyBorder="1" applyAlignment="1" applyProtection="1">
      <alignment horizontal="center" vertical="center" wrapText="1"/>
      <protection/>
    </xf>
    <xf numFmtId="0" fontId="83" fillId="47" borderId="10" xfId="0" applyFont="1" applyFill="1" applyBorder="1" applyAlignment="1" applyProtection="1">
      <alignment horizontal="center" vertical="center" wrapText="1"/>
      <protection/>
    </xf>
    <xf numFmtId="0" fontId="100" fillId="47" borderId="26" xfId="0" applyFont="1" applyFill="1" applyBorder="1" applyAlignment="1" applyProtection="1">
      <alignment horizontal="center" vertical="center" wrapText="1"/>
      <protection/>
    </xf>
    <xf numFmtId="0" fontId="83" fillId="47" borderId="26" xfId="0" applyFont="1" applyFill="1" applyBorder="1" applyAlignment="1" applyProtection="1">
      <alignment horizontal="center" vertical="center" wrapText="1"/>
      <protection/>
    </xf>
    <xf numFmtId="0" fontId="100" fillId="47" borderId="16" xfId="0" applyFont="1" applyFill="1" applyBorder="1" applyAlignment="1" applyProtection="1">
      <alignment horizontal="center" vertical="center" wrapText="1"/>
      <protection/>
    </xf>
    <xf numFmtId="0" fontId="83" fillId="47" borderId="16" xfId="0" applyFont="1" applyFill="1" applyBorder="1" applyAlignment="1" applyProtection="1">
      <alignment horizontal="center" vertical="center" wrapText="1"/>
      <protection/>
    </xf>
    <xf numFmtId="0" fontId="78" fillId="37" borderId="16" xfId="0" applyFont="1" applyFill="1" applyBorder="1" applyAlignment="1" applyProtection="1">
      <alignment horizontal="center" vertical="center" wrapText="1"/>
      <protection/>
    </xf>
    <xf numFmtId="180" fontId="78" fillId="37" borderId="16" xfId="0" applyNumberFormat="1" applyFont="1" applyFill="1" applyBorder="1" applyAlignment="1" applyProtection="1">
      <alignment horizontal="center" vertical="center" wrapText="1"/>
      <protection/>
    </xf>
    <xf numFmtId="0" fontId="78" fillId="37" borderId="37" xfId="0" applyFont="1" applyFill="1" applyBorder="1" applyAlignment="1" applyProtection="1">
      <alignment horizontal="justify" vertical="center" wrapText="1"/>
      <protection/>
    </xf>
    <xf numFmtId="0" fontId="84" fillId="37" borderId="37" xfId="0" applyFont="1" applyFill="1" applyBorder="1" applyAlignment="1" applyProtection="1">
      <alignment horizontal="left" vertical="center" wrapText="1"/>
      <protection/>
    </xf>
    <xf numFmtId="0" fontId="84" fillId="37" borderId="38" xfId="0" applyFont="1" applyFill="1" applyBorder="1" applyAlignment="1" applyProtection="1">
      <alignment horizontal="left" vertical="center" wrapText="1"/>
      <protection/>
    </xf>
    <xf numFmtId="0" fontId="4" fillId="55"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4" fillId="43" borderId="26" xfId="0" applyFont="1" applyFill="1" applyBorder="1" applyAlignment="1" applyProtection="1">
      <alignment horizontal="center" vertical="center" wrapText="1"/>
      <protection/>
    </xf>
    <xf numFmtId="0" fontId="4" fillId="55" borderId="26" xfId="0" applyFont="1" applyFill="1" applyBorder="1" applyAlignment="1" applyProtection="1">
      <alignment horizontal="center" vertical="center" wrapText="1"/>
      <protection/>
    </xf>
    <xf numFmtId="0" fontId="92" fillId="0" borderId="59" xfId="0" applyFont="1" applyBorder="1" applyAlignment="1" applyProtection="1">
      <alignment horizontal="justify" vertical="center" wrapText="1"/>
      <protection/>
    </xf>
    <xf numFmtId="0" fontId="101" fillId="0" borderId="59" xfId="0" applyFont="1" applyBorder="1" applyAlignment="1" applyProtection="1">
      <alignment horizontal="justify" vertical="center" wrapText="1"/>
      <protection/>
    </xf>
    <xf numFmtId="0" fontId="101" fillId="54" borderId="0" xfId="0" applyFont="1" applyFill="1" applyAlignment="1" applyProtection="1">
      <alignment wrapText="1"/>
      <protection/>
    </xf>
    <xf numFmtId="0" fontId="92" fillId="0" borderId="0" xfId="0" applyFont="1" applyAlignment="1" applyProtection="1">
      <alignment wrapText="1"/>
      <protection/>
    </xf>
    <xf numFmtId="0" fontId="92" fillId="0" borderId="0" xfId="0" applyFont="1" applyAlignment="1" applyProtection="1">
      <alignment vertical="center" wrapText="1"/>
      <protection/>
    </xf>
    <xf numFmtId="0" fontId="92" fillId="0" borderId="10" xfId="0" applyFont="1" applyBorder="1" applyAlignment="1" applyProtection="1">
      <alignment vertical="center" wrapText="1"/>
      <protection/>
    </xf>
    <xf numFmtId="0" fontId="78" fillId="37" borderId="26" xfId="0" applyFont="1" applyFill="1" applyBorder="1" applyAlignment="1" applyProtection="1">
      <alignment horizontal="justify" vertical="center" wrapText="1"/>
      <protection/>
    </xf>
    <xf numFmtId="0" fontId="92" fillId="0" borderId="60" xfId="0" applyFont="1" applyBorder="1" applyAlignment="1" applyProtection="1">
      <alignment horizontal="justify" vertical="center" wrapText="1"/>
      <protection/>
    </xf>
    <xf numFmtId="0" fontId="4" fillId="45" borderId="10"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42" borderId="46" xfId="0" applyFont="1" applyFill="1" applyBorder="1" applyAlignment="1">
      <alignment horizontal="center" vertical="center" wrapText="1"/>
    </xf>
    <xf numFmtId="0" fontId="80" fillId="37" borderId="0" xfId="0" applyFont="1" applyFill="1" applyBorder="1" applyAlignment="1">
      <alignment horizontal="center" vertical="center"/>
    </xf>
    <xf numFmtId="0" fontId="80" fillId="37" borderId="0" xfId="0" applyFont="1" applyFill="1" applyBorder="1" applyAlignment="1">
      <alignment horizontal="center" vertical="center" wrapText="1"/>
    </xf>
    <xf numFmtId="10" fontId="78" fillId="37" borderId="29" xfId="0" applyNumberFormat="1" applyFont="1" applyFill="1" applyBorder="1" applyAlignment="1" applyProtection="1">
      <alignment horizontal="center" vertical="center" wrapText="1"/>
      <protection locked="0"/>
    </xf>
    <xf numFmtId="9" fontId="78" fillId="37" borderId="29" xfId="0" applyNumberFormat="1" applyFont="1" applyFill="1" applyBorder="1" applyAlignment="1" applyProtection="1">
      <alignment horizontal="center" vertical="center" wrapText="1"/>
      <protection locked="0"/>
    </xf>
    <xf numFmtId="0" fontId="92" fillId="0" borderId="0" xfId="0" applyFont="1" applyAlignment="1">
      <alignment vertical="center" wrapText="1"/>
    </xf>
    <xf numFmtId="0" fontId="87" fillId="56" borderId="56" xfId="0" applyFont="1" applyFill="1" applyBorder="1" applyAlignment="1" applyProtection="1">
      <alignment vertical="center" wrapText="1"/>
      <protection/>
    </xf>
    <xf numFmtId="0" fontId="78" fillId="37" borderId="29" xfId="0" applyFont="1" applyFill="1" applyBorder="1" applyAlignment="1" applyProtection="1">
      <alignment horizontal="center" vertical="center" wrapText="1"/>
      <protection locked="0"/>
    </xf>
    <xf numFmtId="0" fontId="7" fillId="57" borderId="21" xfId="0" applyFont="1" applyFill="1" applyBorder="1" applyAlignment="1" applyProtection="1">
      <alignment horizontal="center" vertical="center" wrapText="1"/>
      <protection/>
    </xf>
    <xf numFmtId="0" fontId="7" fillId="57" borderId="45" xfId="0" applyFont="1" applyFill="1" applyBorder="1" applyAlignment="1" applyProtection="1">
      <alignment horizontal="center" vertical="center" wrapText="1"/>
      <protection/>
    </xf>
    <xf numFmtId="0" fontId="7" fillId="57" borderId="21" xfId="0" applyFont="1" applyFill="1" applyBorder="1" applyAlignment="1">
      <alignment horizontal="center" vertical="center" wrapText="1"/>
    </xf>
    <xf numFmtId="0" fontId="7" fillId="57" borderId="45" xfId="0" applyFont="1" applyFill="1" applyBorder="1" applyAlignment="1">
      <alignment horizontal="center" vertical="center" wrapText="1"/>
    </xf>
    <xf numFmtId="0" fontId="7" fillId="57" borderId="34" xfId="0" applyFont="1" applyFill="1" applyBorder="1" applyAlignment="1">
      <alignment horizontal="center" vertical="center" wrapText="1"/>
    </xf>
    <xf numFmtId="0" fontId="78" fillId="37" borderId="0" xfId="0" applyFont="1" applyFill="1" applyBorder="1" applyAlignment="1" applyProtection="1">
      <alignment horizontal="justify" vertical="center" wrapText="1"/>
      <protection/>
    </xf>
    <xf numFmtId="9" fontId="78" fillId="37" borderId="30" xfId="68" applyNumberFormat="1" applyFont="1" applyFill="1" applyBorder="1" applyAlignment="1" applyProtection="1">
      <alignment horizontal="center" vertical="center" wrapText="1"/>
      <protection/>
    </xf>
    <xf numFmtId="0" fontId="7" fillId="58" borderId="45" xfId="0" applyFont="1" applyFill="1" applyBorder="1" applyAlignment="1">
      <alignment horizontal="center" vertical="center" wrapText="1"/>
    </xf>
    <xf numFmtId="10" fontId="78" fillId="37" borderId="30" xfId="0" applyNumberFormat="1" applyFont="1" applyFill="1" applyBorder="1" applyAlignment="1" applyProtection="1">
      <alignment horizontal="center" vertical="center" wrapText="1"/>
      <protection locked="0"/>
    </xf>
    <xf numFmtId="9" fontId="78" fillId="37" borderId="26" xfId="0" applyNumberFormat="1" applyFont="1" applyFill="1" applyBorder="1" applyAlignment="1" applyProtection="1">
      <alignment horizontal="center" vertical="center" wrapText="1"/>
      <protection locked="0"/>
    </xf>
    <xf numFmtId="9" fontId="78" fillId="37" borderId="30" xfId="0" applyNumberFormat="1" applyFont="1" applyFill="1" applyBorder="1" applyAlignment="1" applyProtection="1">
      <alignment horizontal="center" vertical="center" wrapText="1"/>
      <protection locked="0"/>
    </xf>
    <xf numFmtId="0" fontId="102" fillId="37" borderId="29" xfId="0" applyFont="1" applyFill="1" applyBorder="1" applyAlignment="1" applyProtection="1">
      <alignment horizontal="center" vertical="center" wrapText="1"/>
      <protection locked="0"/>
    </xf>
    <xf numFmtId="22" fontId="88" fillId="59" borderId="10" xfId="0" applyNumberFormat="1" applyFont="1" applyFill="1" applyBorder="1" applyAlignment="1">
      <alignment horizontal="center" vertical="center"/>
    </xf>
    <xf numFmtId="0" fontId="88" fillId="50" borderId="10" xfId="0" applyFont="1" applyFill="1" applyBorder="1" applyAlignment="1">
      <alignment horizontal="center"/>
    </xf>
    <xf numFmtId="0" fontId="79" fillId="38" borderId="21" xfId="0" applyFont="1" applyFill="1" applyBorder="1" applyAlignment="1">
      <alignment horizontal="center" vertical="center" wrapText="1"/>
    </xf>
    <xf numFmtId="0" fontId="79" fillId="38" borderId="61" xfId="0" applyFont="1" applyFill="1" applyBorder="1" applyAlignment="1">
      <alignment horizontal="center" wrapText="1"/>
    </xf>
    <xf numFmtId="0" fontId="5" fillId="37" borderId="62" xfId="0" applyFont="1" applyFill="1" applyBorder="1" applyAlignment="1" applyProtection="1">
      <alignment horizontal="center" vertical="center" wrapText="1"/>
      <protection/>
    </xf>
    <xf numFmtId="0" fontId="80" fillId="37" borderId="0" xfId="0" applyFont="1" applyFill="1" applyBorder="1" applyAlignment="1">
      <alignment horizontal="center" vertical="center" wrapText="1"/>
    </xf>
    <xf numFmtId="0" fontId="80" fillId="37" borderId="0" xfId="0" applyFont="1" applyFill="1" applyBorder="1" applyAlignment="1">
      <alignment horizontal="center" vertical="center"/>
    </xf>
    <xf numFmtId="0" fontId="78" fillId="37" borderId="0" xfId="0" applyFont="1" applyFill="1" applyBorder="1" applyAlignment="1">
      <alignment horizontal="center"/>
    </xf>
    <xf numFmtId="0" fontId="4" fillId="37" borderId="0" xfId="0" applyFont="1" applyFill="1" applyBorder="1" applyAlignment="1">
      <alignment horizontal="center" vertical="center" wrapText="1"/>
    </xf>
    <xf numFmtId="0" fontId="103" fillId="41" borderId="63" xfId="0" applyFont="1" applyFill="1" applyBorder="1" applyAlignment="1">
      <alignment horizontal="center" vertical="center" wrapText="1"/>
    </xf>
    <xf numFmtId="0" fontId="80" fillId="42" borderId="25" xfId="0" applyFont="1" applyFill="1" applyBorder="1" applyAlignment="1">
      <alignment horizontal="center" vertical="center" wrapText="1"/>
    </xf>
    <xf numFmtId="0" fontId="80" fillId="43" borderId="10" xfId="0" applyFont="1" applyFill="1" applyBorder="1" applyAlignment="1">
      <alignment horizontal="center" vertical="center" wrapText="1"/>
    </xf>
    <xf numFmtId="0" fontId="80" fillId="45" borderId="10" xfId="0" applyFont="1" applyFill="1" applyBorder="1" applyAlignment="1">
      <alignment horizontal="center" vertical="center" wrapText="1"/>
    </xf>
    <xf numFmtId="0" fontId="80" fillId="44" borderId="10" xfId="0" applyFont="1" applyFill="1" applyBorder="1" applyAlignment="1">
      <alignment horizontal="center" vertical="center" wrapText="1"/>
    </xf>
    <xf numFmtId="0" fontId="80" fillId="40" borderId="10" xfId="0" applyFont="1" applyFill="1" applyBorder="1" applyAlignment="1">
      <alignment horizontal="center" vertical="center" wrapText="1"/>
    </xf>
    <xf numFmtId="0" fontId="80" fillId="43" borderId="26" xfId="0" applyFont="1" applyFill="1" applyBorder="1" applyAlignment="1" applyProtection="1">
      <alignment horizontal="center" vertical="center" wrapText="1"/>
      <protection/>
    </xf>
    <xf numFmtId="0" fontId="80" fillId="45" borderId="26" xfId="0" applyFont="1" applyFill="1" applyBorder="1" applyAlignment="1">
      <alignment horizontal="center" vertical="center" wrapText="1"/>
    </xf>
    <xf numFmtId="0" fontId="80" fillId="43" borderId="26" xfId="0" applyFont="1" applyFill="1" applyBorder="1" applyAlignment="1">
      <alignment horizontal="center" vertical="center" wrapText="1"/>
    </xf>
    <xf numFmtId="0" fontId="80" fillId="44" borderId="26" xfId="0" applyFont="1" applyFill="1" applyBorder="1" applyAlignment="1">
      <alignment horizontal="center" vertical="center" wrapText="1"/>
    </xf>
    <xf numFmtId="0" fontId="80" fillId="40" borderId="26" xfId="0" applyFont="1" applyFill="1" applyBorder="1" applyAlignment="1">
      <alignment horizontal="center" vertical="center" wrapText="1"/>
    </xf>
    <xf numFmtId="0" fontId="4" fillId="42" borderId="46" xfId="0" applyFont="1" applyFill="1" applyBorder="1" applyAlignment="1">
      <alignment horizontal="center" vertical="center" wrapText="1"/>
    </xf>
    <xf numFmtId="0" fontId="80" fillId="45" borderId="29" xfId="0" applyFont="1" applyFill="1" applyBorder="1" applyAlignment="1">
      <alignment horizontal="center" vertical="center" wrapText="1"/>
    </xf>
    <xf numFmtId="0" fontId="4" fillId="43" borderId="29" xfId="0" applyFont="1" applyFill="1" applyBorder="1" applyAlignment="1" applyProtection="1">
      <alignment horizontal="center" vertical="center" wrapText="1"/>
      <protection/>
    </xf>
    <xf numFmtId="0" fontId="4" fillId="55" borderId="29" xfId="0" applyFont="1" applyFill="1" applyBorder="1" applyAlignment="1" applyProtection="1">
      <alignment horizontal="center" vertical="center" wrapText="1"/>
      <protection/>
    </xf>
    <xf numFmtId="0" fontId="99" fillId="37" borderId="64" xfId="0" applyFont="1" applyFill="1" applyBorder="1" applyAlignment="1" applyProtection="1">
      <alignment horizontal="center" vertical="center" textRotation="90" wrapText="1"/>
      <protection/>
    </xf>
    <xf numFmtId="0" fontId="87" fillId="47" borderId="55" xfId="0" applyFont="1" applyFill="1" applyBorder="1" applyAlignment="1" applyProtection="1">
      <alignment horizontal="center" vertical="center" wrapText="1"/>
      <protection/>
    </xf>
    <xf numFmtId="0" fontId="4" fillId="43" borderId="29" xfId="0" applyFont="1" applyFill="1" applyBorder="1" applyAlignment="1">
      <alignment horizontal="center" vertical="center" wrapText="1"/>
    </xf>
    <xf numFmtId="0" fontId="4" fillId="44" borderId="29" xfId="0" applyFont="1" applyFill="1" applyBorder="1" applyAlignment="1">
      <alignment horizontal="center" vertical="center" wrapText="1"/>
    </xf>
    <xf numFmtId="0" fontId="4" fillId="45" borderId="29" xfId="0" applyFont="1" applyFill="1" applyBorder="1" applyAlignment="1">
      <alignment horizontal="center" vertical="center" wrapText="1"/>
    </xf>
    <xf numFmtId="0" fontId="85" fillId="55" borderId="49" xfId="0" applyFont="1" applyFill="1" applyBorder="1" applyAlignment="1" applyProtection="1">
      <alignment horizontal="center" vertical="center" wrapText="1"/>
      <protection/>
    </xf>
    <xf numFmtId="0" fontId="4" fillId="40" borderId="29" xfId="0" applyFont="1" applyFill="1" applyBorder="1" applyAlignment="1">
      <alignment horizontal="center" vertical="center" wrapText="1"/>
    </xf>
    <xf numFmtId="0" fontId="4" fillId="40" borderId="31"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4" fillId="45" borderId="10" xfId="0" applyFont="1" applyFill="1" applyBorder="1" applyAlignment="1">
      <alignment horizontal="center" vertical="center" wrapText="1"/>
    </xf>
    <xf numFmtId="0" fontId="80" fillId="37" borderId="0" xfId="0" applyFont="1" applyFill="1" applyBorder="1" applyAlignment="1">
      <alignment horizontal="right" vertical="center" wrapText="1"/>
    </xf>
    <xf numFmtId="0" fontId="104" fillId="48" borderId="55" xfId="0" applyFont="1" applyFill="1" applyBorder="1" applyAlignment="1" applyProtection="1">
      <alignment horizontal="center" vertical="center" wrapText="1"/>
      <protection/>
    </xf>
    <xf numFmtId="0" fontId="105" fillId="55" borderId="49" xfId="0" applyFont="1" applyFill="1" applyBorder="1" applyAlignment="1" applyProtection="1">
      <alignment horizontal="center" vertical="center" wrapText="1"/>
      <protection/>
    </xf>
    <xf numFmtId="0" fontId="105" fillId="60" borderId="49" xfId="0" applyFont="1" applyFill="1" applyBorder="1" applyAlignment="1" applyProtection="1">
      <alignment horizontal="center" vertical="center" wrapText="1"/>
      <protection/>
    </xf>
    <xf numFmtId="0" fontId="105" fillId="44" borderId="49" xfId="0" applyFont="1" applyFill="1" applyBorder="1" applyAlignment="1" applyProtection="1">
      <alignment horizontal="center" vertical="center" wrapText="1"/>
      <protection/>
    </xf>
    <xf numFmtId="0" fontId="102" fillId="0" borderId="29" xfId="0" applyFont="1" applyFill="1" applyBorder="1" applyAlignment="1" applyProtection="1">
      <alignment horizontal="justify"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0] 2" xfId="51"/>
    <cellStyle name="Millares [0] 3" xfId="52"/>
    <cellStyle name="Millares 10"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Neutral" xfId="64"/>
    <cellStyle name="Normal 2" xfId="65"/>
    <cellStyle name="Normal 3" xfId="66"/>
    <cellStyle name="Notas" xfId="67"/>
    <cellStyle name="Percent" xfId="68"/>
    <cellStyle name="Porcentaje 2" xfId="69"/>
    <cellStyle name="Porcentaje 3" xfId="70"/>
    <cellStyle name="Porcentual 2" xfId="71"/>
    <cellStyle name="Rojo" xfId="72"/>
    <cellStyle name="Salida" xfId="73"/>
    <cellStyle name="Texto de advertencia" xfId="74"/>
    <cellStyle name="Texto explicativo" xfId="75"/>
    <cellStyle name="Título" xfId="76"/>
    <cellStyle name="Título 2" xfId="77"/>
    <cellStyle name="Título 3" xfId="78"/>
    <cellStyle name="Total" xfId="79"/>
    <cellStyle name="Verde" xfId="80"/>
  </cellStyles>
  <dxfs count="8">
    <dxf>
      <alignment horizontal="general" vertical="bottom" textRotation="0" wrapText="1" indent="0" shrinkToFit="1"/>
    </dxf>
    <dxf>
      <alignment horizontal="general" vertical="bottom" textRotation="0" wrapText="1" indent="0" shrinkToFit="1"/>
    </dxf>
    <dxf>
      <alignment horizontal="general" vertical="bottom" textRotation="0" wrapText="1" indent="0" shrinkToFit="1"/>
    </dxf>
    <dxf>
      <alignment horizontal="general" vertical="bottom" textRotation="0" wrapText="1" indent="0" shrinkToFit="1"/>
    </dxf>
    <dxf>
      <alignment horizontal="general" vertical="bottom" textRotation="0" wrapText="1" indent="0" shrinkToFit="1"/>
    </dxf>
    <dxf>
      <alignment horizontal="general" vertical="bottom" textRotation="0" wrapText="1" indent="0" shrinkToFit="1"/>
    </dxf>
    <dxf>
      <border/>
    </dxf>
    <dxf>
      <alignment horizontal="general" textRotation="0" wrapText="1" indent="0"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B050"/>
      <rgbColor rgb="00BFBFBF"/>
      <rgbColor rgb="00808080"/>
      <rgbColor rgb="0095B3D7"/>
      <rgbColor rgb="00993366"/>
      <rgbColor rgb="00FCD5B5"/>
      <rgbColor rgb="00DDDDDD"/>
      <rgbColor rgb="00660066"/>
      <rgbColor rgb="00FF8080"/>
      <rgbColor rgb="000070C0"/>
      <rgbColor rgb="00B9CDE5"/>
      <rgbColor rgb="00000080"/>
      <rgbColor rgb="00FF00FF"/>
      <rgbColor rgb="00FFFF00"/>
      <rgbColor rgb="0000FFFF"/>
      <rgbColor rgb="00800080"/>
      <rgbColor rgb="00800000"/>
      <rgbColor rgb="00008080"/>
      <rgbColor rgb="000000FF"/>
      <rgbColor rgb="0000CCFF"/>
      <rgbColor rgb="00C3D69B"/>
      <rgbColor rgb="00D7E4BD"/>
      <rgbColor rgb="00FFFF66"/>
      <rgbColor rgb="00B7DEE8"/>
      <rgbColor rgb="00FF99CC"/>
      <rgbColor rgb="00CCC1DA"/>
      <rgbColor rgb="00FAC090"/>
      <rgbColor rgb="003366FF"/>
      <rgbColor rgb="004BACC6"/>
      <rgbColor rgb="009BBB59"/>
      <rgbColor rgb="00FFCC00"/>
      <rgbColor rgb="00F79646"/>
      <rgbColor rgb="00FF6600"/>
      <rgbColor rgb="00666699"/>
      <rgbColor rgb="00C4BD97"/>
      <rgbColor rgb="00003366"/>
      <rgbColor rgb="0031859C"/>
      <rgbColor rgb="00003300"/>
      <rgbColor rgb="00333300"/>
      <rgbColor rgb="00993300"/>
      <rgbColor rgb="00993366"/>
      <rgbColor rgb="00333399"/>
      <rgbColor rgb="001A1A1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1247775</xdr:colOff>
      <xdr:row>67</xdr:row>
      <xdr:rowOff>66675</xdr:rowOff>
    </xdr:from>
    <xdr:ext cx="4000500" cy="9525"/>
    <xdr:sp>
      <xdr:nvSpPr>
        <xdr:cNvPr id="1" name="CustomShape 1"/>
        <xdr:cNvSpPr>
          <a:spLocks/>
        </xdr:cNvSpPr>
      </xdr:nvSpPr>
      <xdr:spPr>
        <a:xfrm>
          <a:off x="2600325" y="114319050"/>
          <a:ext cx="400050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1228725</xdr:colOff>
      <xdr:row>69</xdr:row>
      <xdr:rowOff>95250</xdr:rowOff>
    </xdr:from>
    <xdr:ext cx="4057650" cy="666750"/>
    <xdr:sp>
      <xdr:nvSpPr>
        <xdr:cNvPr id="2" name="CustomShape 1"/>
        <xdr:cNvSpPr>
          <a:spLocks/>
        </xdr:cNvSpPr>
      </xdr:nvSpPr>
      <xdr:spPr>
        <a:xfrm>
          <a:off x="2581275" y="114728625"/>
          <a:ext cx="4057650" cy="666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257175</xdr:colOff>
      <xdr:row>70</xdr:row>
      <xdr:rowOff>0</xdr:rowOff>
    </xdr:from>
    <xdr:ext cx="15773400" cy="495300"/>
    <xdr:sp>
      <xdr:nvSpPr>
        <xdr:cNvPr id="3" name="CustomShape 1"/>
        <xdr:cNvSpPr>
          <a:spLocks/>
        </xdr:cNvSpPr>
      </xdr:nvSpPr>
      <xdr:spPr>
        <a:xfrm>
          <a:off x="3162300" y="114823875"/>
          <a:ext cx="15773400" cy="495300"/>
        </a:xfrm>
        <a:prstGeom prst="rect">
          <a:avLst/>
        </a:prstGeom>
        <a:solidFill>
          <a:srgbClr val="FFFFFF"/>
        </a:solidFill>
        <a:ln w="9360" cmpd="sng">
          <a:solidFill>
            <a:srgbClr val="FFFFFF"/>
          </a:solidFill>
          <a:headEnd type="none"/>
          <a:tailEnd type="none"/>
        </a:ln>
      </xdr:spPr>
      <xdr:txBody>
        <a:bodyPr vertOverflow="clip" wrap="square" lIns="90000" tIns="45000" rIns="90000" bIns="45000" anchor="ctr"/>
        <a:p>
          <a:pPr algn="ctr">
            <a:defRPr/>
          </a:pPr>
          <a:r>
            <a:rPr lang="en-US" cap="none" sz="1800" b="1" i="0" u="none" baseline="0">
              <a:solidFill>
                <a:srgbClr val="1A1A1A"/>
              </a:solidFill>
            </a:rPr>
            <a:t>IVC</a:t>
          </a:r>
        </a:p>
      </xdr:txBody>
    </xdr:sp>
    <xdr:clientData/>
  </xdr:oneCellAnchor>
  <xdr:oneCellAnchor>
    <xdr:from>
      <xdr:col>1</xdr:col>
      <xdr:colOff>1266825</xdr:colOff>
      <xdr:row>75</xdr:row>
      <xdr:rowOff>0</xdr:rowOff>
    </xdr:from>
    <xdr:ext cx="3981450" cy="647700"/>
    <xdr:sp>
      <xdr:nvSpPr>
        <xdr:cNvPr id="4" name="CustomShape 1"/>
        <xdr:cNvSpPr>
          <a:spLocks/>
        </xdr:cNvSpPr>
      </xdr:nvSpPr>
      <xdr:spPr>
        <a:xfrm>
          <a:off x="2619375" y="115776375"/>
          <a:ext cx="3981450" cy="647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xdr:colOff>
      <xdr:row>75</xdr:row>
      <xdr:rowOff>123825</xdr:rowOff>
    </xdr:from>
    <xdr:ext cx="18621375" cy="504825"/>
    <xdr:sp>
      <xdr:nvSpPr>
        <xdr:cNvPr id="5" name="CustomShape 1"/>
        <xdr:cNvSpPr>
          <a:spLocks/>
        </xdr:cNvSpPr>
      </xdr:nvSpPr>
      <xdr:spPr>
        <a:xfrm>
          <a:off x="2952750" y="115900200"/>
          <a:ext cx="18621375" cy="504825"/>
        </a:xfrm>
        <a:prstGeom prst="rect">
          <a:avLst/>
        </a:prstGeom>
        <a:solidFill>
          <a:srgbClr val="FFFFFF"/>
        </a:solidFill>
        <a:ln w="9360" cmpd="sng">
          <a:solidFill>
            <a:srgbClr val="FFFFFF"/>
          </a:solidFill>
          <a:headEnd type="none"/>
          <a:tailEnd type="none"/>
        </a:ln>
      </xdr:spPr>
      <xdr:txBody>
        <a:bodyPr vertOverflow="clip" wrap="square" lIns="90000" tIns="45000" rIns="90000" bIns="45000" anchor="ctr"/>
        <a:p>
          <a:pPr algn="ctr">
            <a:defRPr/>
          </a:pPr>
          <a:r>
            <a:rPr lang="en-US" cap="none" sz="1800" b="1" i="0" u="none" baseline="0">
              <a:solidFill>
                <a:srgbClr val="1A1A1A"/>
              </a:solidFill>
            </a:rPr>
            <a:t>GESTIÓN CORPORATIVA LOCAL</a:t>
          </a:r>
        </a:p>
      </xdr:txBody>
    </xdr:sp>
    <xdr:clientData/>
  </xdr:oneCellAnchor>
  <xdr:oneCellAnchor>
    <xdr:from>
      <xdr:col>1</xdr:col>
      <xdr:colOff>1266825</xdr:colOff>
      <xdr:row>80</xdr:row>
      <xdr:rowOff>19050</xdr:rowOff>
    </xdr:from>
    <xdr:ext cx="3981450" cy="647700"/>
    <xdr:sp>
      <xdr:nvSpPr>
        <xdr:cNvPr id="6" name="CustomShape 1"/>
        <xdr:cNvSpPr>
          <a:spLocks/>
        </xdr:cNvSpPr>
      </xdr:nvSpPr>
      <xdr:spPr>
        <a:xfrm>
          <a:off x="2619375" y="116747925"/>
          <a:ext cx="3981450" cy="647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200025</xdr:colOff>
      <xdr:row>80</xdr:row>
      <xdr:rowOff>95250</xdr:rowOff>
    </xdr:from>
    <xdr:ext cx="19669125" cy="514350"/>
    <xdr:sp>
      <xdr:nvSpPr>
        <xdr:cNvPr id="7" name="CustomShape 1"/>
        <xdr:cNvSpPr>
          <a:spLocks/>
        </xdr:cNvSpPr>
      </xdr:nvSpPr>
      <xdr:spPr>
        <a:xfrm>
          <a:off x="3105150" y="116824125"/>
          <a:ext cx="19669125" cy="514350"/>
        </a:xfrm>
        <a:prstGeom prst="rect">
          <a:avLst/>
        </a:prstGeom>
        <a:solidFill>
          <a:srgbClr val="FFFFFF"/>
        </a:solidFill>
        <a:ln w="9360" cmpd="sng">
          <a:solidFill>
            <a:srgbClr val="FFFFFF"/>
          </a:solidFill>
          <a:headEnd type="none"/>
          <a:tailEnd type="none"/>
        </a:ln>
      </xdr:spPr>
      <xdr:txBody>
        <a:bodyPr vertOverflow="clip" wrap="square" lIns="90000" tIns="45000" rIns="90000" bIns="45000" anchor="ctr"/>
        <a:p>
          <a:pPr algn="ctr">
            <a:defRPr/>
          </a:pPr>
          <a:r>
            <a:rPr lang="en-US" cap="none" sz="1800" b="1" i="0" u="none" baseline="0">
              <a:solidFill>
                <a:srgbClr val="1A1A1A"/>
              </a:solidFill>
            </a:rPr>
            <a:t>RELACIONES ESTRATEGICAS</a:t>
          </a:r>
        </a:p>
      </xdr:txBody>
    </xdr:sp>
    <xdr:clientData/>
  </xdr:oneCellAnchor>
  <xdr:oneCellAnchor>
    <xdr:from>
      <xdr:col>1</xdr:col>
      <xdr:colOff>1304925</xdr:colOff>
      <xdr:row>86</xdr:row>
      <xdr:rowOff>66675</xdr:rowOff>
    </xdr:from>
    <xdr:ext cx="3905250" cy="647700"/>
    <xdr:sp>
      <xdr:nvSpPr>
        <xdr:cNvPr id="8" name="CustomShape 1"/>
        <xdr:cNvSpPr>
          <a:spLocks/>
        </xdr:cNvSpPr>
      </xdr:nvSpPr>
      <xdr:spPr>
        <a:xfrm>
          <a:off x="2657475" y="117938550"/>
          <a:ext cx="3905250" cy="647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333375</xdr:colOff>
      <xdr:row>86</xdr:row>
      <xdr:rowOff>152400</xdr:rowOff>
    </xdr:from>
    <xdr:ext cx="19650075" cy="495300"/>
    <xdr:sp>
      <xdr:nvSpPr>
        <xdr:cNvPr id="9" name="CustomShape 1"/>
        <xdr:cNvSpPr>
          <a:spLocks/>
        </xdr:cNvSpPr>
      </xdr:nvSpPr>
      <xdr:spPr>
        <a:xfrm>
          <a:off x="3238500" y="118024275"/>
          <a:ext cx="19650075" cy="495300"/>
        </a:xfrm>
        <a:prstGeom prst="rect">
          <a:avLst/>
        </a:prstGeom>
        <a:solidFill>
          <a:srgbClr val="FFFFFF"/>
        </a:solidFill>
        <a:ln w="9360" cmpd="sng">
          <a:solidFill>
            <a:srgbClr val="FFFFFF"/>
          </a:solidFill>
          <a:headEnd type="none"/>
          <a:tailEnd type="none"/>
        </a:ln>
      </xdr:spPr>
      <xdr:txBody>
        <a:bodyPr vertOverflow="clip" wrap="square" lIns="90000" tIns="45000" rIns="90000" bIns="45000" anchor="ctr"/>
        <a:p>
          <a:pPr algn="ctr">
            <a:defRPr/>
          </a:pPr>
          <a:r>
            <a:rPr lang="en-US" cap="none" sz="1800" b="1" i="0" u="none" baseline="0">
              <a:solidFill>
                <a:srgbClr val="1A1A1A"/>
              </a:solidFill>
            </a:rPr>
            <a:t>GESTIÓN DEL PATRIMONIO DOCUMENTAL</a:t>
          </a:r>
        </a:p>
      </xdr:txBody>
    </xdr:sp>
    <xdr:clientData/>
  </xdr:oneCellAnchor>
  <xdr:oneCellAnchor>
    <xdr:from>
      <xdr:col>1</xdr:col>
      <xdr:colOff>1266825</xdr:colOff>
      <xdr:row>91</xdr:row>
      <xdr:rowOff>171450</xdr:rowOff>
    </xdr:from>
    <xdr:ext cx="3981450" cy="647700"/>
    <xdr:sp>
      <xdr:nvSpPr>
        <xdr:cNvPr id="10" name="CustomShape 1"/>
        <xdr:cNvSpPr>
          <a:spLocks/>
        </xdr:cNvSpPr>
      </xdr:nvSpPr>
      <xdr:spPr>
        <a:xfrm>
          <a:off x="2619375" y="118995825"/>
          <a:ext cx="3981450" cy="647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314325</xdr:colOff>
      <xdr:row>92</xdr:row>
      <xdr:rowOff>9525</xdr:rowOff>
    </xdr:from>
    <xdr:ext cx="18669000" cy="485775"/>
    <xdr:sp>
      <xdr:nvSpPr>
        <xdr:cNvPr id="11" name="CustomShape 1"/>
        <xdr:cNvSpPr>
          <a:spLocks/>
        </xdr:cNvSpPr>
      </xdr:nvSpPr>
      <xdr:spPr>
        <a:xfrm>
          <a:off x="3219450" y="119024400"/>
          <a:ext cx="18669000" cy="485775"/>
        </a:xfrm>
        <a:prstGeom prst="rect">
          <a:avLst/>
        </a:prstGeom>
        <a:solidFill>
          <a:srgbClr val="FFFFFF"/>
        </a:solidFill>
        <a:ln w="9360" cmpd="sng">
          <a:solidFill>
            <a:srgbClr val="FFFFFF"/>
          </a:solidFill>
          <a:headEnd type="none"/>
          <a:tailEnd type="none"/>
        </a:ln>
      </xdr:spPr>
      <xdr:txBody>
        <a:bodyPr vertOverflow="clip" wrap="square" lIns="90000" tIns="45000" rIns="90000" bIns="45000" anchor="ctr"/>
        <a:p>
          <a:pPr algn="ctr">
            <a:defRPr/>
          </a:pPr>
          <a:r>
            <a:rPr lang="en-US" cap="none" sz="1800" b="1" i="0" u="none" baseline="0">
              <a:solidFill>
                <a:srgbClr val="1A1A1A"/>
              </a:solidFill>
            </a:rPr>
            <a:t>GERENCIA DE TI</a:t>
          </a:r>
        </a:p>
      </xdr:txBody>
    </xdr:sp>
    <xdr:clientData/>
  </xdr:oneCellAnchor>
  <xdr:oneCellAnchor>
    <xdr:from>
      <xdr:col>4</xdr:col>
      <xdr:colOff>0</xdr:colOff>
      <xdr:row>4</xdr:row>
      <xdr:rowOff>0</xdr:rowOff>
    </xdr:from>
    <xdr:ext cx="295275" cy="571500"/>
    <xdr:sp>
      <xdr:nvSpPr>
        <xdr:cNvPr id="12" name="CustomShape 1"/>
        <xdr:cNvSpPr>
          <a:spLocks/>
        </xdr:cNvSpPr>
      </xdr:nvSpPr>
      <xdr:spPr>
        <a:xfrm>
          <a:off x="12363450" y="2124075"/>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3" name="CustomShape 1"/>
        <xdr:cNvSpPr>
          <a:spLocks/>
        </xdr:cNvSpPr>
      </xdr:nvSpPr>
      <xdr:spPr>
        <a:xfrm>
          <a:off x="12363450" y="2124075"/>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4" name="CustomShape 1"/>
        <xdr:cNvSpPr>
          <a:spLocks/>
        </xdr:cNvSpPr>
      </xdr:nvSpPr>
      <xdr:spPr>
        <a:xfrm>
          <a:off x="12363450" y="2124075"/>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5" name="CustomShape 1"/>
        <xdr:cNvSpPr>
          <a:spLocks/>
        </xdr:cNvSpPr>
      </xdr:nvSpPr>
      <xdr:spPr>
        <a:xfrm>
          <a:off x="12363450" y="2124075"/>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26279475" cy="80114775"/>
    <xdr:sp>
      <xdr:nvSpPr>
        <xdr:cNvPr id="16" name="CustomShape 1" hidden="1"/>
        <xdr:cNvSpPr>
          <a:spLocks/>
        </xdr:cNvSpPr>
      </xdr:nvSpPr>
      <xdr:spPr>
        <a:xfrm>
          <a:off x="0" y="0"/>
          <a:ext cx="26279475" cy="80114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924925" cy="9525000"/>
    <xdr:sp>
      <xdr:nvSpPr>
        <xdr:cNvPr id="1" name="CustomShape 1" hidden="1"/>
        <xdr:cNvSpPr>
          <a:spLocks/>
        </xdr:cNvSpPr>
      </xdr:nvSpPr>
      <xdr:spPr>
        <a:xfrm>
          <a:off x="0" y="0"/>
          <a:ext cx="8924925" cy="9525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0</xdr:row>
      <xdr:rowOff>0</xdr:rowOff>
    </xdr:from>
    <xdr:to>
      <xdr:col>3</xdr:col>
      <xdr:colOff>1714500</xdr:colOff>
      <xdr:row>18</xdr:row>
      <xdr:rowOff>828675</xdr:rowOff>
    </xdr:to>
    <xdr:sp fLocksText="0">
      <xdr:nvSpPr>
        <xdr:cNvPr id="2"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D65"/>
  <sheetViews>
    <sheetView tabSelected="1" zoomScale="85" zoomScaleNormal="85" zoomScalePageLayoutView="0" workbookViewId="0" topLeftCell="AB1">
      <selection activeCell="AB57" sqref="AB57"/>
    </sheetView>
  </sheetViews>
  <sheetFormatPr defaultColWidth="10.28125" defaultRowHeight="15"/>
  <cols>
    <col min="1" max="1" width="20.28125" style="1" customWidth="1"/>
    <col min="2" max="2" width="23.28125" style="1" customWidth="1"/>
    <col min="3" max="3" width="47.8515625" style="1" customWidth="1"/>
    <col min="4" max="4" width="94.00390625" style="2" customWidth="1"/>
    <col min="5" max="5" width="33.140625" style="1" customWidth="1"/>
    <col min="6" max="6" width="18.421875" style="1" customWidth="1"/>
    <col min="7" max="7" width="40.57421875" style="1" customWidth="1"/>
    <col min="8" max="8" width="41.421875" style="1" customWidth="1"/>
    <col min="9" max="9" width="19.57421875" style="1" customWidth="1"/>
    <col min="10" max="10" width="23.8515625" style="1" customWidth="1"/>
    <col min="11" max="11" width="22.8515625" style="1" customWidth="1"/>
    <col min="12" max="15" width="14.00390625" style="1" bestFit="1" customWidth="1"/>
    <col min="16" max="16" width="16.00390625" style="1" bestFit="1" customWidth="1"/>
    <col min="17" max="17" width="20.7109375" style="1" customWidth="1"/>
    <col min="18" max="18" width="24.8515625" style="1" customWidth="1"/>
    <col min="19" max="19" width="31.7109375" style="1" customWidth="1"/>
    <col min="20" max="20" width="42.140625" style="1" customWidth="1"/>
    <col min="21" max="24" width="10.28125" style="1" customWidth="1"/>
    <col min="25" max="25" width="18.8515625" style="1" customWidth="1"/>
    <col min="26" max="26" width="17.00390625" style="1" customWidth="1"/>
    <col min="27" max="27" width="24.421875" style="1" customWidth="1"/>
    <col min="28" max="28" width="17.00390625" style="1" customWidth="1"/>
    <col min="29" max="29" width="12.8515625" style="1" customWidth="1"/>
    <col min="30" max="30" width="16.7109375" style="1" customWidth="1"/>
    <col min="31" max="31" width="46.57421875" style="1" customWidth="1"/>
    <col min="32" max="32" width="19.8515625" style="1" customWidth="1"/>
    <col min="33" max="33" width="28.140625" style="1" customWidth="1"/>
    <col min="34" max="34" width="17.8515625" style="1" customWidth="1"/>
    <col min="35" max="36" width="15.140625" style="1" customWidth="1"/>
    <col min="37" max="37" width="54.421875" style="1" customWidth="1"/>
    <col min="38" max="38" width="24.140625" style="1" customWidth="1"/>
    <col min="39" max="39" width="29.8515625" style="1" customWidth="1"/>
    <col min="40" max="44" width="10.28125" style="1" customWidth="1"/>
    <col min="45" max="45" width="27.140625" style="1" customWidth="1"/>
    <col min="46" max="47" width="10.28125" style="1" customWidth="1"/>
    <col min="48" max="48" width="13.140625" style="1" customWidth="1"/>
    <col min="49" max="49" width="13.00390625" style="1" customWidth="1"/>
    <col min="50" max="50" width="18.7109375" style="1" customWidth="1"/>
    <col min="51" max="51" width="21.8515625" style="1" customWidth="1"/>
    <col min="52" max="52" width="17.28125" style="1" customWidth="1"/>
    <col min="53" max="53" width="21.28125" style="1" customWidth="1"/>
    <col min="54" max="55" width="19.8515625" style="1" customWidth="1"/>
    <col min="56" max="56" width="18.140625" style="1" customWidth="1"/>
    <col min="57" max="16384" width="10.28125" style="1" customWidth="1"/>
  </cols>
  <sheetData>
    <row r="1" spans="1:56" ht="40.5" customHeight="1">
      <c r="A1" s="399"/>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c r="AB1"/>
      <c r="AC1"/>
      <c r="AD1"/>
      <c r="AE1"/>
      <c r="AF1"/>
      <c r="AG1"/>
      <c r="AH1"/>
      <c r="AI1"/>
      <c r="AJ1"/>
      <c r="AK1"/>
      <c r="AL1"/>
      <c r="AM1"/>
      <c r="AN1"/>
      <c r="AO1"/>
      <c r="AP1"/>
      <c r="AQ1"/>
      <c r="AR1"/>
      <c r="AS1"/>
      <c r="AT1"/>
      <c r="AU1"/>
      <c r="AV1"/>
      <c r="AW1"/>
      <c r="AX1"/>
      <c r="AY1"/>
      <c r="AZ1"/>
      <c r="BA1"/>
      <c r="BB1"/>
      <c r="BC1"/>
      <c r="BD1"/>
    </row>
    <row r="2" spans="1:56" ht="40.5" customHeight="1" thickBot="1">
      <c r="A2" s="400" t="s">
        <v>0</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c r="AB2"/>
      <c r="AC2"/>
      <c r="AD2"/>
      <c r="AE2"/>
      <c r="AF2"/>
      <c r="AG2"/>
      <c r="AH2"/>
      <c r="AI2"/>
      <c r="AJ2"/>
      <c r="AK2"/>
      <c r="AL2"/>
      <c r="AM2"/>
      <c r="AN2"/>
      <c r="AO2"/>
      <c r="AP2"/>
      <c r="AQ2"/>
      <c r="AR2"/>
      <c r="AS2"/>
      <c r="AT2"/>
      <c r="AU2"/>
      <c r="AV2"/>
      <c r="AW2"/>
      <c r="AX2"/>
      <c r="AY2"/>
      <c r="AZ2"/>
      <c r="BA2"/>
      <c r="BB2"/>
      <c r="BC2"/>
      <c r="BD2"/>
    </row>
    <row r="3" spans="1:56" ht="49.5" customHeight="1">
      <c r="A3" s="3" t="s">
        <v>1</v>
      </c>
      <c r="B3" s="4">
        <v>2018</v>
      </c>
      <c r="C3" s="401" t="s">
        <v>2</v>
      </c>
      <c r="D3" s="401"/>
      <c r="E3" s="401"/>
      <c r="F3" s="401"/>
      <c r="G3" s="401"/>
      <c r="H3" s="401"/>
      <c r="I3" s="5"/>
      <c r="J3" s="5"/>
      <c r="K3" s="5"/>
      <c r="L3" s="5"/>
      <c r="M3" s="5"/>
      <c r="N3" s="5"/>
      <c r="O3" s="5"/>
      <c r="P3" s="5"/>
      <c r="Q3" s="5"/>
      <c r="R3" s="5"/>
      <c r="S3" s="5"/>
      <c r="T3" s="5"/>
      <c r="U3" s="5"/>
      <c r="V3" s="5"/>
      <c r="W3" s="5"/>
      <c r="X3" s="5"/>
      <c r="Y3" s="5"/>
      <c r="Z3" s="6"/>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row>
    <row r="4" spans="1:56" ht="36.75" customHeight="1">
      <c r="A4" s="3" t="s">
        <v>3</v>
      </c>
      <c r="B4" s="4"/>
      <c r="C4" s="8" t="s">
        <v>4</v>
      </c>
      <c r="D4" s="9" t="s">
        <v>5</v>
      </c>
      <c r="E4" s="402" t="s">
        <v>6</v>
      </c>
      <c r="F4" s="402"/>
      <c r="G4" s="402"/>
      <c r="H4" s="402"/>
      <c r="I4" s="5"/>
      <c r="J4" s="5"/>
      <c r="K4" s="5"/>
      <c r="L4" s="5"/>
      <c r="M4" s="5"/>
      <c r="N4" s="5"/>
      <c r="O4" s="5"/>
      <c r="P4" s="5"/>
      <c r="Q4" s="5"/>
      <c r="R4" s="5"/>
      <c r="S4" s="5"/>
      <c r="T4" s="5"/>
      <c r="U4" s="5"/>
      <c r="V4" s="5"/>
      <c r="W4" s="5"/>
      <c r="X4" s="5"/>
      <c r="Y4" s="5"/>
      <c r="Z4" s="6"/>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1:56" ht="36.75" customHeight="1" thickBot="1">
      <c r="A5" s="10" t="s">
        <v>7</v>
      </c>
      <c r="B5" s="11"/>
      <c r="C5" s="12"/>
      <c r="D5" s="13"/>
      <c r="E5" s="403"/>
      <c r="F5" s="403"/>
      <c r="G5" s="403"/>
      <c r="H5" s="403"/>
      <c r="I5" s="14"/>
      <c r="J5" s="14"/>
      <c r="K5" s="14"/>
      <c r="L5" s="14"/>
      <c r="M5" s="14"/>
      <c r="N5" s="14"/>
      <c r="O5" s="14"/>
      <c r="P5" s="14"/>
      <c r="Q5" s="14"/>
      <c r="R5" s="14"/>
      <c r="S5" s="14"/>
      <c r="T5" s="14"/>
      <c r="U5" s="14"/>
      <c r="V5" s="14"/>
      <c r="W5" s="14"/>
      <c r="X5" s="14"/>
      <c r="Y5" s="14"/>
      <c r="Z5" s="15"/>
      <c r="AA5" s="16"/>
      <c r="AB5" s="17"/>
      <c r="AC5" s="17"/>
      <c r="AD5" s="17"/>
      <c r="AE5" s="17"/>
      <c r="AF5" s="17"/>
      <c r="AG5" s="17"/>
      <c r="AH5" s="17"/>
      <c r="AI5" s="17"/>
      <c r="AJ5" s="17"/>
      <c r="AK5" s="17"/>
      <c r="AL5" s="17"/>
      <c r="AM5" s="404"/>
      <c r="AN5" s="404"/>
      <c r="AO5" s="404"/>
      <c r="AP5" s="404"/>
      <c r="AQ5" s="404"/>
      <c r="AR5" s="404"/>
      <c r="AS5" s="404"/>
      <c r="AT5" s="404"/>
      <c r="AU5" s="404"/>
      <c r="AV5" s="404"/>
      <c r="AW5" s="404"/>
      <c r="AX5" s="404"/>
      <c r="AY5" s="404"/>
      <c r="AZ5" s="404"/>
      <c r="BA5" s="404"/>
      <c r="BB5" s="404"/>
      <c r="BC5" s="404"/>
      <c r="BD5" s="404"/>
    </row>
    <row r="6" spans="1:56" ht="15">
      <c r="A6" s="18"/>
      <c r="B6" s="19"/>
      <c r="C6" s="19"/>
      <c r="D6" s="20"/>
      <c r="E6" s="19"/>
      <c r="F6" s="19"/>
      <c r="G6" s="19"/>
      <c r="H6" s="19"/>
      <c r="I6" s="19"/>
      <c r="J6" s="19"/>
      <c r="K6" s="19"/>
      <c r="L6" s="19"/>
      <c r="M6" s="19"/>
      <c r="N6" s="19"/>
      <c r="O6" s="19"/>
      <c r="P6" s="19"/>
      <c r="Q6" s="7"/>
      <c r="R6" s="7"/>
      <c r="S6" s="7"/>
      <c r="T6" s="7"/>
      <c r="U6" s="7"/>
      <c r="V6" s="7"/>
      <c r="W6" s="7"/>
      <c r="X6" s="7"/>
      <c r="Y6" s="7"/>
      <c r="Z6" s="7"/>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row>
    <row r="7" spans="1:56" ht="15">
      <c r="A7" s="19"/>
      <c r="B7" s="19"/>
      <c r="C7" s="19"/>
      <c r="D7" s="405"/>
      <c r="E7" s="405"/>
      <c r="F7" s="405"/>
      <c r="G7" s="405"/>
      <c r="H7" s="405"/>
      <c r="I7" s="405"/>
      <c r="J7" s="405"/>
      <c r="K7" s="405"/>
      <c r="L7" s="405"/>
      <c r="M7" s="405"/>
      <c r="N7" s="405"/>
      <c r="O7" s="405"/>
      <c r="P7" s="405"/>
      <c r="Q7" s="405"/>
      <c r="R7" s="405"/>
      <c r="S7" s="405"/>
      <c r="T7" s="380"/>
      <c r="U7" s="21"/>
      <c r="V7" s="7"/>
      <c r="W7" s="7"/>
      <c r="X7" s="7"/>
      <c r="Y7" s="7"/>
      <c r="Z7" s="7"/>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row>
    <row r="8" spans="1:56" ht="15">
      <c r="A8" s="22"/>
      <c r="B8" s="7"/>
      <c r="C8" s="7"/>
      <c r="D8" s="406"/>
      <c r="E8" s="406"/>
      <c r="F8" s="406"/>
      <c r="G8" s="406"/>
      <c r="H8" s="406"/>
      <c r="I8" s="406"/>
      <c r="J8" s="406"/>
      <c r="K8" s="406"/>
      <c r="L8" s="407"/>
      <c r="M8" s="407"/>
      <c r="N8" s="407"/>
      <c r="O8" s="407"/>
      <c r="P8" s="381"/>
      <c r="Q8" s="381"/>
      <c r="R8" s="381"/>
      <c r="S8" s="381"/>
      <c r="T8" s="381"/>
      <c r="U8" s="381"/>
      <c r="V8" s="7"/>
      <c r="W8" s="7"/>
      <c r="X8" s="7"/>
      <c r="Y8" s="7"/>
      <c r="Z8" s="7"/>
      <c r="AA8" s="407"/>
      <c r="AB8" s="407"/>
      <c r="AC8" s="407"/>
      <c r="AD8" s="378"/>
      <c r="AE8" s="378"/>
      <c r="AF8" s="378"/>
      <c r="AG8" s="407"/>
      <c r="AH8" s="407"/>
      <c r="AI8" s="407"/>
      <c r="AJ8" s="378"/>
      <c r="AK8" s="378"/>
      <c r="AL8" s="378"/>
      <c r="AM8" s="407"/>
      <c r="AN8" s="407"/>
      <c r="AO8" s="407"/>
      <c r="AP8" s="378"/>
      <c r="AQ8" s="378"/>
      <c r="AR8" s="378"/>
      <c r="AS8" s="407"/>
      <c r="AT8" s="407"/>
      <c r="AU8" s="407"/>
      <c r="AV8" s="378"/>
      <c r="AW8" s="378"/>
      <c r="AX8" s="378"/>
      <c r="AY8" s="407"/>
      <c r="AZ8" s="407"/>
      <c r="BA8" s="407"/>
      <c r="BB8" s="378"/>
      <c r="BC8" s="378"/>
      <c r="BD8" s="378"/>
    </row>
    <row r="9" spans="1:56" ht="15.75" thickBot="1">
      <c r="A9" s="7"/>
      <c r="B9" s="7"/>
      <c r="C9" s="7"/>
      <c r="D9" s="23"/>
      <c r="E9" s="7"/>
      <c r="F9" s="7"/>
      <c r="G9" s="7"/>
      <c r="H9" s="7"/>
      <c r="I9" s="7"/>
      <c r="J9" s="7"/>
      <c r="K9" s="7"/>
      <c r="L9" s="7"/>
      <c r="M9" s="7"/>
      <c r="N9" s="7"/>
      <c r="O9" s="7"/>
      <c r="P9" s="7"/>
      <c r="Q9" s="7"/>
      <c r="R9" s="7"/>
      <c r="S9" s="7"/>
      <c r="T9" s="7"/>
      <c r="U9" s="7"/>
      <c r="V9" s="7"/>
      <c r="W9" s="7"/>
      <c r="X9" s="7"/>
      <c r="Y9" s="7"/>
      <c r="Z9" s="7"/>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row>
    <row r="10" spans="1:56" ht="15" customHeight="1" thickBot="1">
      <c r="A10" s="408" t="s">
        <v>8</v>
      </c>
      <c r="B10" s="408"/>
      <c r="C10" s="24"/>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10" t="s">
        <v>9</v>
      </c>
      <c r="AB10" s="410"/>
      <c r="AC10" s="410"/>
      <c r="AD10" s="410"/>
      <c r="AE10" s="410"/>
      <c r="AF10" s="410"/>
      <c r="AG10" s="411" t="s">
        <v>9</v>
      </c>
      <c r="AH10" s="411"/>
      <c r="AI10" s="411"/>
      <c r="AJ10" s="411"/>
      <c r="AK10" s="411"/>
      <c r="AL10" s="411"/>
      <c r="AM10" s="410" t="s">
        <v>9</v>
      </c>
      <c r="AN10" s="410"/>
      <c r="AO10" s="410"/>
      <c r="AP10" s="410"/>
      <c r="AQ10" s="410"/>
      <c r="AR10" s="410"/>
      <c r="AS10" s="412" t="s">
        <v>9</v>
      </c>
      <c r="AT10" s="412"/>
      <c r="AU10" s="412"/>
      <c r="AV10" s="412"/>
      <c r="AW10" s="412"/>
      <c r="AX10" s="412"/>
      <c r="AY10" s="413" t="s">
        <v>9</v>
      </c>
      <c r="AZ10" s="413"/>
      <c r="BA10" s="413"/>
      <c r="BB10" s="413"/>
      <c r="BC10" s="413"/>
      <c r="BD10" s="413"/>
    </row>
    <row r="11" spans="1:56" ht="15" customHeight="1" thickBot="1">
      <c r="A11" s="408"/>
      <c r="B11" s="408"/>
      <c r="C11" s="25"/>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14" t="s">
        <v>10</v>
      </c>
      <c r="AB11" s="414"/>
      <c r="AC11" s="414"/>
      <c r="AD11" s="414"/>
      <c r="AE11" s="414"/>
      <c r="AF11" s="414"/>
      <c r="AG11" s="415" t="s">
        <v>11</v>
      </c>
      <c r="AH11" s="415"/>
      <c r="AI11" s="415"/>
      <c r="AJ11" s="415"/>
      <c r="AK11" s="415"/>
      <c r="AL11" s="415"/>
      <c r="AM11" s="416" t="s">
        <v>12</v>
      </c>
      <c r="AN11" s="416"/>
      <c r="AO11" s="416"/>
      <c r="AP11" s="416"/>
      <c r="AQ11" s="416"/>
      <c r="AR11" s="416"/>
      <c r="AS11" s="417" t="s">
        <v>13</v>
      </c>
      <c r="AT11" s="417"/>
      <c r="AU11" s="417"/>
      <c r="AV11" s="417"/>
      <c r="AW11" s="417"/>
      <c r="AX11" s="417"/>
      <c r="AY11" s="418" t="s">
        <v>14</v>
      </c>
      <c r="AZ11" s="418"/>
      <c r="BA11" s="418"/>
      <c r="BB11" s="418"/>
      <c r="BC11" s="418"/>
      <c r="BD11" s="418"/>
    </row>
    <row r="12" spans="1:56" ht="15" customHeight="1" thickBot="1">
      <c r="A12" s="408"/>
      <c r="B12" s="408"/>
      <c r="C12" s="25"/>
      <c r="D12" s="419" t="s">
        <v>15</v>
      </c>
      <c r="E12" s="419"/>
      <c r="F12" s="419"/>
      <c r="G12" s="419"/>
      <c r="H12" s="419"/>
      <c r="I12" s="419"/>
      <c r="J12" s="419"/>
      <c r="K12" s="419"/>
      <c r="L12" s="419"/>
      <c r="M12" s="419"/>
      <c r="N12" s="419"/>
      <c r="O12" s="419"/>
      <c r="P12" s="419"/>
      <c r="Q12" s="419"/>
      <c r="R12" s="419"/>
      <c r="S12" s="419"/>
      <c r="T12" s="379"/>
      <c r="U12" s="379"/>
      <c r="V12" s="420" t="s">
        <v>16</v>
      </c>
      <c r="W12" s="420"/>
      <c r="X12" s="420"/>
      <c r="Y12" s="420"/>
      <c r="Z12" s="420"/>
      <c r="AA12" s="421" t="s">
        <v>17</v>
      </c>
      <c r="AB12" s="421"/>
      <c r="AC12" s="421"/>
      <c r="AD12" s="422" t="s">
        <v>18</v>
      </c>
      <c r="AE12" s="421" t="s">
        <v>19</v>
      </c>
      <c r="AF12" s="421" t="s">
        <v>20</v>
      </c>
      <c r="AG12" s="427" t="s">
        <v>17</v>
      </c>
      <c r="AH12" s="427"/>
      <c r="AI12" s="427"/>
      <c r="AJ12" s="427" t="s">
        <v>18</v>
      </c>
      <c r="AK12" s="427" t="s">
        <v>19</v>
      </c>
      <c r="AL12" s="427" t="s">
        <v>20</v>
      </c>
      <c r="AM12" s="425" t="s">
        <v>17</v>
      </c>
      <c r="AN12" s="425"/>
      <c r="AO12" s="425"/>
      <c r="AP12" s="425" t="s">
        <v>18</v>
      </c>
      <c r="AQ12" s="425" t="s">
        <v>19</v>
      </c>
      <c r="AR12" s="425" t="s">
        <v>20</v>
      </c>
      <c r="AS12" s="426" t="s">
        <v>17</v>
      </c>
      <c r="AT12" s="426"/>
      <c r="AU12" s="426"/>
      <c r="AV12" s="426" t="s">
        <v>18</v>
      </c>
      <c r="AW12" s="426" t="s">
        <v>19</v>
      </c>
      <c r="AX12" s="426" t="s">
        <v>20</v>
      </c>
      <c r="AY12" s="429" t="s">
        <v>17</v>
      </c>
      <c r="AZ12" s="429"/>
      <c r="BA12" s="429"/>
      <c r="BB12" s="429" t="s">
        <v>18</v>
      </c>
      <c r="BC12" s="26"/>
      <c r="BD12" s="430" t="s">
        <v>21</v>
      </c>
    </row>
    <row r="13" spans="1:56" ht="59.25" customHeight="1" thickBot="1">
      <c r="A13" s="27" t="s">
        <v>22</v>
      </c>
      <c r="B13" s="28" t="s">
        <v>23</v>
      </c>
      <c r="C13" s="431" t="s">
        <v>24</v>
      </c>
      <c r="D13" s="29" t="s">
        <v>25</v>
      </c>
      <c r="E13" s="30" t="s">
        <v>26</v>
      </c>
      <c r="F13" s="31" t="s">
        <v>27</v>
      </c>
      <c r="G13" s="32" t="s">
        <v>28</v>
      </c>
      <c r="H13" s="32" t="s">
        <v>29</v>
      </c>
      <c r="I13" s="32" t="s">
        <v>30</v>
      </c>
      <c r="J13" s="32" t="s">
        <v>31</v>
      </c>
      <c r="K13" s="32" t="s">
        <v>32</v>
      </c>
      <c r="L13" s="32" t="s">
        <v>33</v>
      </c>
      <c r="M13" s="32" t="s">
        <v>34</v>
      </c>
      <c r="N13" s="32" t="s">
        <v>35</v>
      </c>
      <c r="O13" s="32" t="s">
        <v>36</v>
      </c>
      <c r="P13" s="32" t="s">
        <v>37</v>
      </c>
      <c r="Q13" s="32" t="s">
        <v>38</v>
      </c>
      <c r="R13" s="32" t="s">
        <v>39</v>
      </c>
      <c r="S13" s="32" t="s">
        <v>40</v>
      </c>
      <c r="T13" s="32" t="s">
        <v>41</v>
      </c>
      <c r="U13" s="32" t="s">
        <v>42</v>
      </c>
      <c r="V13" s="377" t="s">
        <v>43</v>
      </c>
      <c r="W13" s="377" t="s">
        <v>44</v>
      </c>
      <c r="X13" s="432" t="s">
        <v>45</v>
      </c>
      <c r="Y13" s="432"/>
      <c r="Z13" s="377" t="s">
        <v>46</v>
      </c>
      <c r="AA13" s="365" t="s">
        <v>28</v>
      </c>
      <c r="AB13" s="366" t="s">
        <v>47</v>
      </c>
      <c r="AC13" s="366" t="s">
        <v>48</v>
      </c>
      <c r="AD13" s="422"/>
      <c r="AE13" s="421"/>
      <c r="AF13" s="421"/>
      <c r="AG13" s="377" t="s">
        <v>28</v>
      </c>
      <c r="AH13" s="377" t="s">
        <v>47</v>
      </c>
      <c r="AI13" s="377" t="s">
        <v>48</v>
      </c>
      <c r="AJ13" s="427"/>
      <c r="AK13" s="427"/>
      <c r="AL13" s="427"/>
      <c r="AM13" s="33" t="s">
        <v>28</v>
      </c>
      <c r="AN13" s="33" t="s">
        <v>47</v>
      </c>
      <c r="AO13" s="33" t="s">
        <v>48</v>
      </c>
      <c r="AP13" s="425"/>
      <c r="AQ13" s="425"/>
      <c r="AR13" s="425"/>
      <c r="AS13" s="34" t="s">
        <v>28</v>
      </c>
      <c r="AT13" s="34" t="s">
        <v>47</v>
      </c>
      <c r="AU13" s="34" t="s">
        <v>48</v>
      </c>
      <c r="AV13" s="426"/>
      <c r="AW13" s="426"/>
      <c r="AX13" s="426"/>
      <c r="AY13" s="35" t="s">
        <v>28</v>
      </c>
      <c r="AZ13" s="35" t="s">
        <v>47</v>
      </c>
      <c r="BA13" s="35" t="s">
        <v>48</v>
      </c>
      <c r="BB13" s="429"/>
      <c r="BC13" s="36" t="s">
        <v>49</v>
      </c>
      <c r="BD13" s="430"/>
    </row>
    <row r="14" spans="1:56" ht="28.5" customHeight="1" thickBot="1">
      <c r="A14" s="37"/>
      <c r="B14" s="38"/>
      <c r="C14" s="431"/>
      <c r="D14" s="39" t="s">
        <v>50</v>
      </c>
      <c r="E14" s="40"/>
      <c r="F14" s="41" t="s">
        <v>50</v>
      </c>
      <c r="G14" s="42" t="s">
        <v>50</v>
      </c>
      <c r="H14" s="42" t="s">
        <v>50</v>
      </c>
      <c r="I14" s="42" t="s">
        <v>50</v>
      </c>
      <c r="J14" s="42" t="s">
        <v>50</v>
      </c>
      <c r="K14" s="42" t="s">
        <v>50</v>
      </c>
      <c r="L14" s="43" t="s">
        <v>50</v>
      </c>
      <c r="M14" s="43" t="s">
        <v>50</v>
      </c>
      <c r="N14" s="43" t="s">
        <v>50</v>
      </c>
      <c r="O14" s="43" t="s">
        <v>50</v>
      </c>
      <c r="P14" s="42" t="s">
        <v>50</v>
      </c>
      <c r="Q14" s="42" t="s">
        <v>50</v>
      </c>
      <c r="R14" s="42" t="s">
        <v>50</v>
      </c>
      <c r="S14" s="42" t="s">
        <v>50</v>
      </c>
      <c r="T14" s="42"/>
      <c r="U14" s="42"/>
      <c r="V14" s="44" t="s">
        <v>51</v>
      </c>
      <c r="W14" s="44" t="s">
        <v>50</v>
      </c>
      <c r="X14" s="44" t="s">
        <v>52</v>
      </c>
      <c r="Y14" s="44" t="s">
        <v>53</v>
      </c>
      <c r="Z14" s="44" t="s">
        <v>50</v>
      </c>
      <c r="AA14" s="367" t="s">
        <v>50</v>
      </c>
      <c r="AB14" s="367" t="s">
        <v>50</v>
      </c>
      <c r="AC14" s="367"/>
      <c r="AD14" s="368" t="s">
        <v>50</v>
      </c>
      <c r="AE14" s="367" t="s">
        <v>50</v>
      </c>
      <c r="AF14" s="367" t="s">
        <v>50</v>
      </c>
      <c r="AG14" s="44" t="s">
        <v>50</v>
      </c>
      <c r="AH14" s="44" t="s">
        <v>50</v>
      </c>
      <c r="AI14" s="44" t="s">
        <v>50</v>
      </c>
      <c r="AJ14" s="44" t="s">
        <v>50</v>
      </c>
      <c r="AK14" s="44" t="s">
        <v>50</v>
      </c>
      <c r="AL14" s="44" t="s">
        <v>50</v>
      </c>
      <c r="AM14" s="45" t="s">
        <v>50</v>
      </c>
      <c r="AN14" s="45" t="s">
        <v>50</v>
      </c>
      <c r="AO14" s="45" t="s">
        <v>50</v>
      </c>
      <c r="AP14" s="45"/>
      <c r="AQ14" s="45" t="s">
        <v>50</v>
      </c>
      <c r="AR14" s="45" t="s">
        <v>50</v>
      </c>
      <c r="AS14" s="46" t="s">
        <v>50</v>
      </c>
      <c r="AT14" s="46" t="s">
        <v>50</v>
      </c>
      <c r="AU14" s="46" t="s">
        <v>50</v>
      </c>
      <c r="AV14" s="46" t="s">
        <v>50</v>
      </c>
      <c r="AW14" s="46" t="s">
        <v>50</v>
      </c>
      <c r="AX14" s="46" t="s">
        <v>50</v>
      </c>
      <c r="AY14" s="47" t="s">
        <v>50</v>
      </c>
      <c r="AZ14" s="47"/>
      <c r="BA14" s="47" t="s">
        <v>50</v>
      </c>
      <c r="BB14" s="47" t="s">
        <v>50</v>
      </c>
      <c r="BC14" s="48"/>
      <c r="BD14" s="49" t="s">
        <v>50</v>
      </c>
    </row>
    <row r="15" spans="1:56" ht="142.5" customHeight="1" thickBot="1">
      <c r="A15" s="389">
        <v>1</v>
      </c>
      <c r="B15" s="288" t="s">
        <v>54</v>
      </c>
      <c r="C15" s="289" t="s">
        <v>55</v>
      </c>
      <c r="D15" s="51" t="s">
        <v>56</v>
      </c>
      <c r="E15" s="52">
        <v>0.05</v>
      </c>
      <c r="F15" s="53" t="s">
        <v>57</v>
      </c>
      <c r="G15" s="54" t="s">
        <v>58</v>
      </c>
      <c r="H15" s="54" t="s">
        <v>59</v>
      </c>
      <c r="I15" s="53" t="s">
        <v>60</v>
      </c>
      <c r="J15" s="55" t="s">
        <v>61</v>
      </c>
      <c r="K15" s="55" t="s">
        <v>62</v>
      </c>
      <c r="L15" s="245">
        <v>0.1</v>
      </c>
      <c r="M15" s="245">
        <v>0.25</v>
      </c>
      <c r="N15" s="245">
        <v>0.3</v>
      </c>
      <c r="O15" s="245">
        <v>0.3</v>
      </c>
      <c r="P15" s="56">
        <v>0.95</v>
      </c>
      <c r="Q15" s="53" t="s">
        <v>63</v>
      </c>
      <c r="R15" s="53" t="s">
        <v>64</v>
      </c>
      <c r="S15" s="57" t="s">
        <v>65</v>
      </c>
      <c r="T15" s="57" t="s">
        <v>66</v>
      </c>
      <c r="U15" s="57"/>
      <c r="V15" s="58"/>
      <c r="W15" s="58"/>
      <c r="X15" s="58"/>
      <c r="Y15" s="59"/>
      <c r="Z15" s="60"/>
      <c r="AA15" s="234" t="str">
        <f>$G$15</f>
        <v>Porcentaje de Ejecución del Plan de Acción del Consejo Local de Gobierno</v>
      </c>
      <c r="AB15" s="235">
        <f>L15</f>
        <v>0.1</v>
      </c>
      <c r="AC15" s="235">
        <v>0.1</v>
      </c>
      <c r="AD15" s="233">
        <f>AB15/AC15</f>
        <v>1</v>
      </c>
      <c r="AE15" s="369" t="s">
        <v>327</v>
      </c>
      <c r="AF15" s="305" t="s">
        <v>329</v>
      </c>
      <c r="AG15" s="61" t="str">
        <f>$G$15</f>
        <v>Porcentaje de Ejecución del Plan de Acción del Consejo Local de Gobierno</v>
      </c>
      <c r="AH15" s="62">
        <f>M15</f>
        <v>0.25</v>
      </c>
      <c r="AI15" s="383">
        <v>0.25</v>
      </c>
      <c r="AJ15" s="63">
        <f>AI15/AH15</f>
        <v>1</v>
      </c>
      <c r="AK15" s="58" t="s">
        <v>437</v>
      </c>
      <c r="AL15" s="58" t="s">
        <v>438</v>
      </c>
      <c r="AM15" s="61" t="str">
        <f>$G$15</f>
        <v>Porcentaje de Ejecución del Plan de Acción del Consejo Local de Gobierno</v>
      </c>
      <c r="AN15" s="62">
        <f>N15</f>
        <v>0.3</v>
      </c>
      <c r="AO15" s="58"/>
      <c r="AP15" s="63">
        <f>AO15/AN15</f>
        <v>0</v>
      </c>
      <c r="AQ15" s="58"/>
      <c r="AR15" s="58"/>
      <c r="AS15" s="61" t="str">
        <f>$G$15</f>
        <v>Porcentaje de Ejecución del Plan de Acción del Consejo Local de Gobierno</v>
      </c>
      <c r="AT15" s="62">
        <f>O15</f>
        <v>0.3</v>
      </c>
      <c r="AU15" s="58"/>
      <c r="AV15" s="63">
        <f>AU15/AT15</f>
        <v>0</v>
      </c>
      <c r="AW15" s="64"/>
      <c r="AX15" s="58"/>
      <c r="AY15" s="61" t="str">
        <f>$G$15</f>
        <v>Porcentaje de Ejecución del Plan de Acción del Consejo Local de Gobierno</v>
      </c>
      <c r="AZ15" s="62">
        <f>P15</f>
        <v>0.95</v>
      </c>
      <c r="BA15" s="58"/>
      <c r="BB15" s="63">
        <f>BA15/AZ15</f>
        <v>0</v>
      </c>
      <c r="BC15" s="65">
        <f>BB15*E15</f>
        <v>0</v>
      </c>
      <c r="BD15" s="66"/>
    </row>
    <row r="16" spans="1:56" ht="221.25" customHeight="1" thickBot="1">
      <c r="A16" s="390">
        <v>2</v>
      </c>
      <c r="B16" s="288"/>
      <c r="C16" s="289"/>
      <c r="D16" s="67" t="s">
        <v>67</v>
      </c>
      <c r="E16" s="52">
        <v>0.02</v>
      </c>
      <c r="F16" s="68" t="s">
        <v>68</v>
      </c>
      <c r="G16" s="69" t="s">
        <v>69</v>
      </c>
      <c r="H16" s="69" t="s">
        <v>70</v>
      </c>
      <c r="I16" s="53" t="s">
        <v>60</v>
      </c>
      <c r="J16" s="55" t="s">
        <v>71</v>
      </c>
      <c r="K16" s="55" t="s">
        <v>72</v>
      </c>
      <c r="L16" s="246">
        <v>0</v>
      </c>
      <c r="M16" s="246">
        <v>0.4</v>
      </c>
      <c r="N16" s="246">
        <v>0</v>
      </c>
      <c r="O16" s="246">
        <v>0</v>
      </c>
      <c r="P16" s="70">
        <v>0.4</v>
      </c>
      <c r="Q16" s="68" t="s">
        <v>63</v>
      </c>
      <c r="R16" s="68"/>
      <c r="S16" s="57" t="s">
        <v>73</v>
      </c>
      <c r="T16" s="71" t="s">
        <v>74</v>
      </c>
      <c r="U16" s="72"/>
      <c r="V16" s="73"/>
      <c r="W16" s="73"/>
      <c r="X16" s="73"/>
      <c r="Y16" s="74"/>
      <c r="Z16" s="75"/>
      <c r="AA16" s="234" t="str">
        <f>$G$16</f>
        <v>Porcentaje de Participación de los Ciudadanos en la Audiencia de Rendición de Cuentas</v>
      </c>
      <c r="AB16" s="235">
        <v>0</v>
      </c>
      <c r="AC16" s="235">
        <v>0</v>
      </c>
      <c r="AD16" s="63"/>
      <c r="AE16" s="369" t="s">
        <v>326</v>
      </c>
      <c r="AF16" s="305" t="s">
        <v>328</v>
      </c>
      <c r="AG16" s="61" t="str">
        <f>$G$16</f>
        <v>Porcentaje de Participación de los Ciudadanos en la Audiencia de Rendición de Cuentas</v>
      </c>
      <c r="AH16" s="62">
        <v>0.4</v>
      </c>
      <c r="AI16" s="383">
        <v>0.4</v>
      </c>
      <c r="AJ16" s="63">
        <f>AI16/AH16</f>
        <v>1</v>
      </c>
      <c r="AK16" s="58" t="s">
        <v>439</v>
      </c>
      <c r="AL16" s="58" t="s">
        <v>440</v>
      </c>
      <c r="AM16" s="61" t="str">
        <f>$G$16</f>
        <v>Porcentaje de Participación de los Ciudadanos en la Audiencia de Rendición de Cuentas</v>
      </c>
      <c r="AN16" s="62">
        <f>N16</f>
        <v>0</v>
      </c>
      <c r="AO16" s="58"/>
      <c r="AP16" s="63" t="e">
        <f>AO16/AN16</f>
        <v>#DIV/0!</v>
      </c>
      <c r="AQ16" s="58"/>
      <c r="AR16" s="58"/>
      <c r="AS16" s="61" t="str">
        <f>$G$16</f>
        <v>Porcentaje de Participación de los Ciudadanos en la Audiencia de Rendición de Cuentas</v>
      </c>
      <c r="AT16" s="62">
        <f>O16</f>
        <v>0</v>
      </c>
      <c r="AU16" s="58"/>
      <c r="AV16" s="63" t="e">
        <f>AU16/AT16</f>
        <v>#DIV/0!</v>
      </c>
      <c r="AW16" s="64"/>
      <c r="AX16" s="58"/>
      <c r="AY16" s="61" t="str">
        <f>$G$16</f>
        <v>Porcentaje de Participación de los Ciudadanos en la Audiencia de Rendición de Cuentas</v>
      </c>
      <c r="AZ16" s="62">
        <f>P16</f>
        <v>0.4</v>
      </c>
      <c r="BA16" s="58"/>
      <c r="BB16" s="63">
        <f>BA16/AZ16</f>
        <v>0</v>
      </c>
      <c r="BC16" s="65">
        <f>BB16*E16</f>
        <v>0</v>
      </c>
      <c r="BD16" s="66"/>
    </row>
    <row r="17" spans="1:56" ht="135.75" customHeight="1" thickBot="1">
      <c r="A17" s="390">
        <v>3</v>
      </c>
      <c r="B17" s="288"/>
      <c r="C17" s="289"/>
      <c r="D17" s="67" t="s">
        <v>75</v>
      </c>
      <c r="E17" s="76">
        <v>0.1</v>
      </c>
      <c r="F17" s="68" t="s">
        <v>68</v>
      </c>
      <c r="G17" s="69" t="s">
        <v>76</v>
      </c>
      <c r="H17" s="77" t="s">
        <v>77</v>
      </c>
      <c r="I17" s="53" t="s">
        <v>60</v>
      </c>
      <c r="J17" s="55" t="s">
        <v>78</v>
      </c>
      <c r="K17" s="55" t="s">
        <v>79</v>
      </c>
      <c r="L17" s="247">
        <v>0.05</v>
      </c>
      <c r="M17" s="247">
        <v>0.1</v>
      </c>
      <c r="N17" s="247">
        <v>0.1</v>
      </c>
      <c r="O17" s="247">
        <v>0.15</v>
      </c>
      <c r="P17" s="78">
        <v>0.4</v>
      </c>
      <c r="Q17" s="79" t="s">
        <v>80</v>
      </c>
      <c r="R17" s="80" t="s">
        <v>81</v>
      </c>
      <c r="S17" s="80" t="s">
        <v>82</v>
      </c>
      <c r="T17" s="80" t="s">
        <v>81</v>
      </c>
      <c r="U17" s="80"/>
      <c r="V17" s="81"/>
      <c r="W17" s="81"/>
      <c r="X17" s="81"/>
      <c r="Y17" s="82"/>
      <c r="Z17" s="83"/>
      <c r="AA17" s="234" t="str">
        <f>$G$17</f>
        <v>Porcentaje de Avance en el Cumplimiento Fisico del Plan de Desarrollo Local</v>
      </c>
      <c r="AB17" s="235">
        <f>L17</f>
        <v>0.05</v>
      </c>
      <c r="AC17" s="236">
        <v>0.0979</v>
      </c>
      <c r="AD17" s="233">
        <v>1</v>
      </c>
      <c r="AE17" s="370" t="s">
        <v>330</v>
      </c>
      <c r="AF17" s="338" t="s">
        <v>442</v>
      </c>
      <c r="AG17" s="61" t="str">
        <f>$G$17</f>
        <v>Porcentaje de Avance en el Cumplimiento Fisico del Plan de Desarrollo Local</v>
      </c>
      <c r="AH17" s="62">
        <f>M17</f>
        <v>0.1</v>
      </c>
      <c r="AI17" s="395">
        <v>0.209</v>
      </c>
      <c r="AJ17" s="63">
        <f>AI17/AH17</f>
        <v>2.09</v>
      </c>
      <c r="AK17" s="370" t="s">
        <v>443</v>
      </c>
      <c r="AL17" s="338" t="s">
        <v>442</v>
      </c>
      <c r="AM17" s="61" t="str">
        <f>$G$17</f>
        <v>Porcentaje de Avance en el Cumplimiento Fisico del Plan de Desarrollo Local</v>
      </c>
      <c r="AN17" s="62">
        <f>N17</f>
        <v>0.1</v>
      </c>
      <c r="AO17" s="84"/>
      <c r="AP17" s="63">
        <f>AO17/AN17</f>
        <v>0</v>
      </c>
      <c r="AQ17" s="84"/>
      <c r="AR17" s="84"/>
      <c r="AS17" s="61" t="str">
        <f>$G$17</f>
        <v>Porcentaje de Avance en el Cumplimiento Fisico del Plan de Desarrollo Local</v>
      </c>
      <c r="AT17" s="62">
        <f>O17</f>
        <v>0.15</v>
      </c>
      <c r="AU17" s="84"/>
      <c r="AV17" s="63">
        <f>AU17/AT17</f>
        <v>0</v>
      </c>
      <c r="AW17" s="85"/>
      <c r="AX17" s="84"/>
      <c r="AY17" s="61" t="str">
        <f>$G$17</f>
        <v>Porcentaje de Avance en el Cumplimiento Fisico del Plan de Desarrollo Local</v>
      </c>
      <c r="AZ17" s="62">
        <f>P17</f>
        <v>0.4</v>
      </c>
      <c r="BA17" s="84"/>
      <c r="BB17" s="63">
        <f>BA17/AZ17</f>
        <v>0</v>
      </c>
      <c r="BC17" s="65">
        <f>BB17*E17</f>
        <v>0</v>
      </c>
      <c r="BD17" s="86"/>
    </row>
    <row r="18" spans="1:56" ht="77.25" customHeight="1" thickBot="1">
      <c r="A18" s="87"/>
      <c r="B18" s="288"/>
      <c r="C18" s="289"/>
      <c r="D18" s="88" t="s">
        <v>83</v>
      </c>
      <c r="E18" s="89">
        <v>0.17</v>
      </c>
      <c r="F18" s="90"/>
      <c r="G18" s="91"/>
      <c r="H18" s="92"/>
      <c r="I18" s="53" t="s">
        <v>60</v>
      </c>
      <c r="J18" s="55"/>
      <c r="K18" s="55"/>
      <c r="L18" s="248"/>
      <c r="M18" s="248"/>
      <c r="N18" s="248"/>
      <c r="O18" s="248"/>
      <c r="P18" s="93"/>
      <c r="Q18" s="94"/>
      <c r="R18" s="94"/>
      <c r="S18" s="95"/>
      <c r="T18" s="95"/>
      <c r="U18" s="95"/>
      <c r="V18" s="96"/>
      <c r="W18" s="96"/>
      <c r="X18" s="96"/>
      <c r="Y18" s="97"/>
      <c r="Z18" s="98"/>
      <c r="AA18" s="237"/>
      <c r="AB18" s="235"/>
      <c r="AC18" s="237"/>
      <c r="AD18" s="63"/>
      <c r="AE18" s="362"/>
      <c r="AF18" s="362"/>
      <c r="AG18" s="99"/>
      <c r="AH18" s="62"/>
      <c r="AI18" s="96"/>
      <c r="AJ18" s="63"/>
      <c r="AK18" s="96"/>
      <c r="AL18" s="96"/>
      <c r="AM18" s="99"/>
      <c r="AN18" s="62"/>
      <c r="AO18" s="96"/>
      <c r="AP18" s="63"/>
      <c r="AQ18" s="96"/>
      <c r="AR18" s="96"/>
      <c r="AS18" s="99"/>
      <c r="AT18" s="62"/>
      <c r="AU18" s="96"/>
      <c r="AV18" s="63"/>
      <c r="AW18" s="100"/>
      <c r="AX18" s="96"/>
      <c r="AY18" s="99"/>
      <c r="AZ18" s="62"/>
      <c r="BA18" s="96"/>
      <c r="BB18" s="63"/>
      <c r="BC18" s="65"/>
      <c r="BD18" s="101"/>
    </row>
    <row r="19" spans="1:56" ht="408" customHeight="1" thickBot="1">
      <c r="A19" s="389">
        <v>4</v>
      </c>
      <c r="B19" s="288"/>
      <c r="C19" s="290" t="s">
        <v>84</v>
      </c>
      <c r="D19" s="102" t="s">
        <v>85</v>
      </c>
      <c r="E19" s="102">
        <v>0.04</v>
      </c>
      <c r="F19" s="103" t="s">
        <v>57</v>
      </c>
      <c r="G19" s="104" t="s">
        <v>86</v>
      </c>
      <c r="H19" s="104" t="s">
        <v>87</v>
      </c>
      <c r="I19" s="105" t="s">
        <v>60</v>
      </c>
      <c r="J19" s="106" t="s">
        <v>88</v>
      </c>
      <c r="K19" s="106" t="s">
        <v>89</v>
      </c>
      <c r="L19" s="249">
        <v>1</v>
      </c>
      <c r="M19" s="249">
        <v>1</v>
      </c>
      <c r="N19" s="249">
        <v>1</v>
      </c>
      <c r="O19" s="249">
        <v>1</v>
      </c>
      <c r="P19" s="107">
        <v>1</v>
      </c>
      <c r="Q19" s="103" t="s">
        <v>63</v>
      </c>
      <c r="R19" s="103" t="s">
        <v>90</v>
      </c>
      <c r="S19" s="108" t="s">
        <v>73</v>
      </c>
      <c r="T19" s="108" t="s">
        <v>91</v>
      </c>
      <c r="U19" s="108"/>
      <c r="V19" s="58"/>
      <c r="W19" s="58"/>
      <c r="X19" s="58"/>
      <c r="Y19" s="97"/>
      <c r="Z19" s="60"/>
      <c r="AA19" s="234" t="str">
        <f>$G$19</f>
        <v>Porcentaje de Respuestas Oportunas de los ejercicios de control politico, derechos de petición y/o solicitudes de información que realice el Concejo de Bogota D.C y el Congreso de la República </v>
      </c>
      <c r="AB19" s="235">
        <f>L19</f>
        <v>1</v>
      </c>
      <c r="AC19" s="235">
        <v>1</v>
      </c>
      <c r="AD19" s="233">
        <f>AC19/AB19</f>
        <v>1</v>
      </c>
      <c r="AE19" s="369" t="s">
        <v>335</v>
      </c>
      <c r="AF19" s="305" t="s">
        <v>336</v>
      </c>
      <c r="AG19" s="61" t="str">
        <f>$G$19</f>
        <v>Porcentaje de Respuestas Oportunas de los ejercicios de control politico, derechos de petición y/o solicitudes de información que realice el Concejo de Bogota D.C y el Congreso de la República </v>
      </c>
      <c r="AH19" s="62">
        <f>M19</f>
        <v>1</v>
      </c>
      <c r="AI19" s="383">
        <v>1</v>
      </c>
      <c r="AJ19" s="63">
        <f>AI19/AH19</f>
        <v>1</v>
      </c>
      <c r="AK19" s="384" t="s">
        <v>441</v>
      </c>
      <c r="AL19" s="58" t="s">
        <v>336</v>
      </c>
      <c r="AM19" s="61" t="str">
        <f>$G$19</f>
        <v>Porcentaje de Respuestas Oportunas de los ejercicios de control politico, derechos de petición y/o solicitudes de información que realice el Concejo de Bogota D.C y el Congreso de la República </v>
      </c>
      <c r="AN19" s="62">
        <f>N19</f>
        <v>1</v>
      </c>
      <c r="AO19" s="58"/>
      <c r="AP19" s="63">
        <f>AO19/AN19</f>
        <v>0</v>
      </c>
      <c r="AQ19" s="58"/>
      <c r="AR19" s="58"/>
      <c r="AS19" s="61" t="str">
        <f>$G$19</f>
        <v>Porcentaje de Respuestas Oportunas de los ejercicios de control politico, derechos de petición y/o solicitudes de información que realice el Concejo de Bogota D.C y el Congreso de la República </v>
      </c>
      <c r="AT19" s="62">
        <f>O19</f>
        <v>1</v>
      </c>
      <c r="AU19" s="58"/>
      <c r="AV19" s="63">
        <f>AU19/AT19</f>
        <v>0</v>
      </c>
      <c r="AW19" s="64"/>
      <c r="AX19" s="58"/>
      <c r="AY19" s="61" t="str">
        <f>$G$19</f>
        <v>Porcentaje de Respuestas Oportunas de los ejercicios de control politico, derechos de petición y/o solicitudes de información que realice el Concejo de Bogota D.C y el Congreso de la República </v>
      </c>
      <c r="AZ19" s="62">
        <f>P19</f>
        <v>1</v>
      </c>
      <c r="BA19" s="58"/>
      <c r="BB19" s="63">
        <f>BA19/AZ19</f>
        <v>0</v>
      </c>
      <c r="BC19" s="65">
        <f>BB19*E19</f>
        <v>0</v>
      </c>
      <c r="BD19" s="66"/>
    </row>
    <row r="20" spans="1:56" ht="122.25" customHeight="1" thickBot="1">
      <c r="A20" s="87"/>
      <c r="B20" s="288"/>
      <c r="C20" s="290"/>
      <c r="D20" s="109" t="s">
        <v>83</v>
      </c>
      <c r="E20" s="110">
        <v>0.04</v>
      </c>
      <c r="F20" s="111"/>
      <c r="G20" s="112"/>
      <c r="H20" s="113"/>
      <c r="I20" s="114"/>
      <c r="J20" s="106"/>
      <c r="K20" s="106"/>
      <c r="L20" s="250"/>
      <c r="M20" s="250"/>
      <c r="N20" s="250"/>
      <c r="O20" s="251"/>
      <c r="P20" s="115"/>
      <c r="Q20" s="115"/>
      <c r="R20" s="115"/>
      <c r="S20" s="116"/>
      <c r="T20" s="116"/>
      <c r="U20" s="117"/>
      <c r="V20" s="96"/>
      <c r="W20" s="96"/>
      <c r="X20" s="96"/>
      <c r="Y20" s="97"/>
      <c r="Z20" s="98"/>
      <c r="AA20" s="237"/>
      <c r="AB20" s="235"/>
      <c r="AC20" s="237"/>
      <c r="AD20" s="63"/>
      <c r="AE20" s="362"/>
      <c r="AF20" s="362"/>
      <c r="AG20" s="99"/>
      <c r="AH20" s="62"/>
      <c r="AI20" s="96"/>
      <c r="AJ20" s="63"/>
      <c r="AK20" s="96"/>
      <c r="AL20" s="96"/>
      <c r="AM20" s="99"/>
      <c r="AN20" s="62"/>
      <c r="AO20" s="96"/>
      <c r="AP20" s="63"/>
      <c r="AQ20" s="96"/>
      <c r="AR20" s="96"/>
      <c r="AS20" s="99"/>
      <c r="AT20" s="62"/>
      <c r="AU20" s="96"/>
      <c r="AV20" s="63"/>
      <c r="AW20" s="100"/>
      <c r="AX20" s="96"/>
      <c r="AY20" s="99"/>
      <c r="AZ20" s="62"/>
      <c r="BA20" s="96"/>
      <c r="BB20" s="63"/>
      <c r="BC20" s="65"/>
      <c r="BD20" s="101"/>
    </row>
    <row r="21" spans="1:56" ht="123.75" customHeight="1" thickBot="1">
      <c r="A21" s="389">
        <v>5</v>
      </c>
      <c r="B21" s="288"/>
      <c r="C21" s="291" t="s">
        <v>92</v>
      </c>
      <c r="D21" s="118" t="s">
        <v>93</v>
      </c>
      <c r="E21" s="76">
        <v>0.03</v>
      </c>
      <c r="F21" s="53" t="s">
        <v>57</v>
      </c>
      <c r="G21" s="119" t="s">
        <v>94</v>
      </c>
      <c r="H21" s="120" t="s">
        <v>95</v>
      </c>
      <c r="I21" s="53" t="s">
        <v>60</v>
      </c>
      <c r="J21" s="55" t="s">
        <v>71</v>
      </c>
      <c r="K21" s="55" t="s">
        <v>96</v>
      </c>
      <c r="L21" s="252">
        <v>1</v>
      </c>
      <c r="M21" s="252">
        <v>0</v>
      </c>
      <c r="N21" s="252">
        <v>0</v>
      </c>
      <c r="O21" s="252">
        <v>0</v>
      </c>
      <c r="P21" s="53">
        <v>1</v>
      </c>
      <c r="Q21" s="53" t="s">
        <v>63</v>
      </c>
      <c r="R21" s="53"/>
      <c r="S21" s="80" t="s">
        <v>97</v>
      </c>
      <c r="T21" s="57" t="s">
        <v>96</v>
      </c>
      <c r="U21" s="57"/>
      <c r="V21" s="58"/>
      <c r="W21" s="58"/>
      <c r="X21" s="58"/>
      <c r="Y21" s="97"/>
      <c r="Z21" s="60"/>
      <c r="AA21" s="234" t="str">
        <f>$G$21</f>
        <v>Plan de Comunicaciones Formulado e Implementado</v>
      </c>
      <c r="AB21" s="234">
        <f>L21</f>
        <v>1</v>
      </c>
      <c r="AC21" s="234">
        <v>1</v>
      </c>
      <c r="AD21" s="233">
        <f>AC21/AB21</f>
        <v>1</v>
      </c>
      <c r="AE21" s="305" t="s">
        <v>332</v>
      </c>
      <c r="AF21" s="305" t="s">
        <v>334</v>
      </c>
      <c r="AG21" s="61" t="s">
        <v>96</v>
      </c>
      <c r="AH21" s="61">
        <f>M21</f>
        <v>0</v>
      </c>
      <c r="AI21" s="58">
        <v>0</v>
      </c>
      <c r="AJ21" s="63" t="e">
        <f>AI21/AH21</f>
        <v>#DIV/0!</v>
      </c>
      <c r="AK21" s="58" t="s">
        <v>427</v>
      </c>
      <c r="AL21" s="61" t="s">
        <v>96</v>
      </c>
      <c r="AM21" s="61" t="str">
        <f>$G$21</f>
        <v>Plan de Comunicaciones Formulado e Implementado</v>
      </c>
      <c r="AN21" s="61">
        <f>N21</f>
        <v>0</v>
      </c>
      <c r="AO21" s="58"/>
      <c r="AP21" s="63" t="e">
        <f>AO21/AN21</f>
        <v>#DIV/0!</v>
      </c>
      <c r="AQ21" s="58"/>
      <c r="AR21" s="58"/>
      <c r="AS21" s="61" t="str">
        <f>$G$21</f>
        <v>Plan de Comunicaciones Formulado e Implementado</v>
      </c>
      <c r="AT21" s="61">
        <f>O21</f>
        <v>0</v>
      </c>
      <c r="AU21" s="58"/>
      <c r="AV21" s="63" t="e">
        <f>AU21/AT21</f>
        <v>#DIV/0!</v>
      </c>
      <c r="AW21" s="64"/>
      <c r="AX21" s="58"/>
      <c r="AY21" s="61" t="str">
        <f>$G$21</f>
        <v>Plan de Comunicaciones Formulado e Implementado</v>
      </c>
      <c r="AZ21" s="61">
        <f>P21</f>
        <v>1</v>
      </c>
      <c r="BA21" s="58"/>
      <c r="BB21" s="63">
        <f>BA21/AZ21</f>
        <v>0</v>
      </c>
      <c r="BC21" s="65">
        <f>BB21*E21</f>
        <v>0</v>
      </c>
      <c r="BD21" s="66"/>
    </row>
    <row r="22" spans="1:56" ht="114.75" customHeight="1" thickBot="1">
      <c r="A22" s="390">
        <v>6</v>
      </c>
      <c r="B22" s="288"/>
      <c r="C22" s="291"/>
      <c r="D22" s="118" t="s">
        <v>98</v>
      </c>
      <c r="E22" s="76">
        <v>0.02</v>
      </c>
      <c r="F22" s="68" t="s">
        <v>57</v>
      </c>
      <c r="G22" s="122" t="s">
        <v>99</v>
      </c>
      <c r="H22" s="123" t="s">
        <v>100</v>
      </c>
      <c r="I22" s="124" t="s">
        <v>60</v>
      </c>
      <c r="J22" s="55" t="s">
        <v>71</v>
      </c>
      <c r="K22" s="55" t="s">
        <v>101</v>
      </c>
      <c r="L22" s="253">
        <v>1</v>
      </c>
      <c r="M22" s="253">
        <v>1</v>
      </c>
      <c r="N22" s="253">
        <v>1</v>
      </c>
      <c r="O22" s="253">
        <v>1</v>
      </c>
      <c r="P22" s="124">
        <v>4</v>
      </c>
      <c r="Q22" s="124" t="s">
        <v>63</v>
      </c>
      <c r="R22" s="124"/>
      <c r="S22" s="80" t="s">
        <v>97</v>
      </c>
      <c r="T22" s="71" t="s">
        <v>102</v>
      </c>
      <c r="U22" s="71"/>
      <c r="V22" s="73"/>
      <c r="W22" s="73"/>
      <c r="X22" s="73"/>
      <c r="Y22" s="125"/>
      <c r="Z22" s="75"/>
      <c r="AA22" s="234" t="str">
        <f>$G$22</f>
        <v>Campañas Externas Realizadas</v>
      </c>
      <c r="AB22" s="234">
        <f>L22</f>
        <v>1</v>
      </c>
      <c r="AC22" s="234">
        <v>0</v>
      </c>
      <c r="AD22" s="63">
        <f>AC22/AB22</f>
        <v>0</v>
      </c>
      <c r="AE22" s="305" t="s">
        <v>345</v>
      </c>
      <c r="AF22" s="305" t="s">
        <v>425</v>
      </c>
      <c r="AG22" s="61" t="str">
        <f>$G$22</f>
        <v>Campañas Externas Realizadas</v>
      </c>
      <c r="AH22" s="61">
        <f>M22</f>
        <v>1</v>
      </c>
      <c r="AI22" s="58">
        <v>2</v>
      </c>
      <c r="AJ22" s="63">
        <f>AI22/AH22</f>
        <v>2</v>
      </c>
      <c r="AK22" s="305" t="s">
        <v>424</v>
      </c>
      <c r="AL22" s="305" t="s">
        <v>425</v>
      </c>
      <c r="AM22" s="61" t="str">
        <f>$G$22</f>
        <v>Campañas Externas Realizadas</v>
      </c>
      <c r="AN22" s="61">
        <f>N22</f>
        <v>1</v>
      </c>
      <c r="AO22" s="58"/>
      <c r="AP22" s="63">
        <f>AO22/AN22</f>
        <v>0</v>
      </c>
      <c r="AQ22" s="58"/>
      <c r="AR22" s="58"/>
      <c r="AS22" s="61" t="str">
        <f>$G$22</f>
        <v>Campañas Externas Realizadas</v>
      </c>
      <c r="AT22" s="61">
        <f>O22</f>
        <v>1</v>
      </c>
      <c r="AU22" s="58"/>
      <c r="AV22" s="63">
        <f>AU22/AT22</f>
        <v>0</v>
      </c>
      <c r="AW22" s="64"/>
      <c r="AX22" s="58"/>
      <c r="AY22" s="61" t="str">
        <f>$G$22</f>
        <v>Campañas Externas Realizadas</v>
      </c>
      <c r="AZ22" s="61">
        <f>P22</f>
        <v>4</v>
      </c>
      <c r="BA22" s="58"/>
      <c r="BB22" s="63">
        <f>BA22/AZ22</f>
        <v>0</v>
      </c>
      <c r="BC22" s="65">
        <f>BB22*E22</f>
        <v>0</v>
      </c>
      <c r="BD22" s="66"/>
    </row>
    <row r="23" spans="1:56" ht="130.5" customHeight="1" thickBot="1">
      <c r="A23" s="389">
        <v>7</v>
      </c>
      <c r="B23" s="288"/>
      <c r="C23" s="291"/>
      <c r="D23" s="121" t="s">
        <v>103</v>
      </c>
      <c r="E23" s="76">
        <v>0.02</v>
      </c>
      <c r="F23" s="68" t="s">
        <v>57</v>
      </c>
      <c r="G23" s="126" t="s">
        <v>104</v>
      </c>
      <c r="H23" s="123" t="s">
        <v>105</v>
      </c>
      <c r="I23" s="124" t="s">
        <v>60</v>
      </c>
      <c r="J23" s="55" t="s">
        <v>71</v>
      </c>
      <c r="K23" s="55" t="s">
        <v>106</v>
      </c>
      <c r="L23" s="253">
        <v>2</v>
      </c>
      <c r="M23" s="253">
        <v>2</v>
      </c>
      <c r="N23" s="253">
        <v>2</v>
      </c>
      <c r="O23" s="253">
        <v>3</v>
      </c>
      <c r="P23" s="124">
        <v>9</v>
      </c>
      <c r="Q23" s="124" t="s">
        <v>63</v>
      </c>
      <c r="R23" s="124"/>
      <c r="S23" s="80" t="s">
        <v>97</v>
      </c>
      <c r="T23" s="71" t="s">
        <v>102</v>
      </c>
      <c r="U23" s="71"/>
      <c r="V23" s="73"/>
      <c r="W23" s="73"/>
      <c r="X23" s="73"/>
      <c r="Y23" s="125"/>
      <c r="Z23" s="75"/>
      <c r="AA23" s="234" t="str">
        <f>$G$23</f>
        <v>Campañas Internas Realizadas</v>
      </c>
      <c r="AB23" s="234">
        <f>L23</f>
        <v>2</v>
      </c>
      <c r="AC23" s="234">
        <v>2</v>
      </c>
      <c r="AD23" s="233">
        <f>AC23/AB23</f>
        <v>1</v>
      </c>
      <c r="AE23" s="392" t="s">
        <v>333</v>
      </c>
      <c r="AF23" s="305" t="s">
        <v>425</v>
      </c>
      <c r="AG23" s="61" t="str">
        <f>$G$23</f>
        <v>Campañas Internas Realizadas</v>
      </c>
      <c r="AH23" s="61">
        <f>M23</f>
        <v>2</v>
      </c>
      <c r="AI23" s="58">
        <v>2</v>
      </c>
      <c r="AJ23" s="63">
        <f>AI23/AH23</f>
        <v>1</v>
      </c>
      <c r="AK23" s="58" t="s">
        <v>428</v>
      </c>
      <c r="AL23" s="58" t="s">
        <v>429</v>
      </c>
      <c r="AM23" s="61" t="str">
        <f>$G$23</f>
        <v>Campañas Internas Realizadas</v>
      </c>
      <c r="AN23" s="61">
        <f>N23</f>
        <v>2</v>
      </c>
      <c r="AO23" s="58"/>
      <c r="AP23" s="63">
        <f>AO23/AN23</f>
        <v>0</v>
      </c>
      <c r="AQ23" s="58"/>
      <c r="AR23" s="58"/>
      <c r="AS23" s="61" t="str">
        <f>$G$23</f>
        <v>Campañas Internas Realizadas</v>
      </c>
      <c r="AT23" s="61">
        <f>O23</f>
        <v>3</v>
      </c>
      <c r="AU23" s="58"/>
      <c r="AV23" s="63">
        <f>AU23/AT23</f>
        <v>0</v>
      </c>
      <c r="AW23" s="64"/>
      <c r="AX23" s="58"/>
      <c r="AY23" s="61" t="str">
        <f>$G$23</f>
        <v>Campañas Internas Realizadas</v>
      </c>
      <c r="AZ23" s="61">
        <f>P23</f>
        <v>9</v>
      </c>
      <c r="BA23" s="58"/>
      <c r="BB23" s="63">
        <f>BA23/AZ23</f>
        <v>0</v>
      </c>
      <c r="BC23" s="65">
        <f>BB23*E23</f>
        <v>0</v>
      </c>
      <c r="BD23" s="66"/>
    </row>
    <row r="24" spans="1:56" ht="97.5" customHeight="1" thickBot="1">
      <c r="A24" s="87"/>
      <c r="B24" s="288"/>
      <c r="C24" s="291"/>
      <c r="D24" s="127" t="s">
        <v>83</v>
      </c>
      <c r="E24" s="128">
        <v>0.07</v>
      </c>
      <c r="F24" s="129"/>
      <c r="G24" s="130"/>
      <c r="H24" s="131"/>
      <c r="I24" s="132"/>
      <c r="J24" s="55"/>
      <c r="K24" s="55"/>
      <c r="L24" s="254"/>
      <c r="M24" s="254"/>
      <c r="N24" s="254"/>
      <c r="O24" s="248"/>
      <c r="P24" s="94"/>
      <c r="Q24" s="94"/>
      <c r="R24" s="94"/>
      <c r="S24" s="133"/>
      <c r="T24" s="133"/>
      <c r="U24" s="95"/>
      <c r="V24" s="96"/>
      <c r="W24" s="96"/>
      <c r="X24" s="96"/>
      <c r="Y24" s="97"/>
      <c r="Z24" s="98"/>
      <c r="AA24" s="237"/>
      <c r="AB24" s="235"/>
      <c r="AC24" s="237"/>
      <c r="AD24" s="63"/>
      <c r="AE24" s="362"/>
      <c r="AF24" s="362"/>
      <c r="AG24" s="99"/>
      <c r="AH24" s="62"/>
      <c r="AI24" s="96"/>
      <c r="AJ24" s="63"/>
      <c r="AK24" s="96"/>
      <c r="AL24" s="96"/>
      <c r="AM24" s="99"/>
      <c r="AN24" s="62"/>
      <c r="AO24" s="96"/>
      <c r="AP24" s="63"/>
      <c r="AQ24" s="96"/>
      <c r="AR24" s="96"/>
      <c r="AS24" s="99"/>
      <c r="AT24" s="62"/>
      <c r="AU24" s="96"/>
      <c r="AV24" s="63"/>
      <c r="AW24" s="100"/>
      <c r="AX24" s="96"/>
      <c r="AY24" s="99"/>
      <c r="AZ24" s="62"/>
      <c r="BA24" s="96"/>
      <c r="BB24" s="63"/>
      <c r="BC24" s="65"/>
      <c r="BD24" s="101"/>
    </row>
    <row r="25" spans="1:56" s="308" customFormat="1" ht="192" customHeight="1" thickBot="1">
      <c r="A25" s="387">
        <v>8</v>
      </c>
      <c r="B25" s="296"/>
      <c r="C25" s="385" t="s">
        <v>107</v>
      </c>
      <c r="D25" s="274" t="s">
        <v>380</v>
      </c>
      <c r="E25" s="298">
        <v>0.03</v>
      </c>
      <c r="F25" s="299" t="s">
        <v>68</v>
      </c>
      <c r="G25" s="300" t="s">
        <v>372</v>
      </c>
      <c r="H25" s="300" t="s">
        <v>373</v>
      </c>
      <c r="I25" s="299">
        <v>2877</v>
      </c>
      <c r="J25" s="299" t="s">
        <v>71</v>
      </c>
      <c r="K25" s="299" t="s">
        <v>374</v>
      </c>
      <c r="L25" s="272">
        <v>53</v>
      </c>
      <c r="M25" s="272">
        <v>0</v>
      </c>
      <c r="N25" s="271">
        <v>1412</v>
      </c>
      <c r="O25" s="271">
        <v>1412</v>
      </c>
      <c r="P25" s="271">
        <v>2877</v>
      </c>
      <c r="Q25" s="299" t="s">
        <v>63</v>
      </c>
      <c r="R25" s="301" t="s">
        <v>375</v>
      </c>
      <c r="S25" s="302" t="s">
        <v>376</v>
      </c>
      <c r="T25" s="303" t="s">
        <v>377</v>
      </c>
      <c r="U25" s="301" t="s">
        <v>268</v>
      </c>
      <c r="V25" s="234"/>
      <c r="W25" s="234"/>
      <c r="X25" s="234"/>
      <c r="Y25" s="125"/>
      <c r="Z25" s="304"/>
      <c r="AA25" s="234" t="str">
        <f>$G$25</f>
        <v>Actuaciones de obras anteriores a la ley 1801/2016 archivadas en la vigencia 2018</v>
      </c>
      <c r="AB25" s="269">
        <f aca="true" t="shared" si="0" ref="AB25:AB32">L25</f>
        <v>53</v>
      </c>
      <c r="AC25" s="269">
        <v>53</v>
      </c>
      <c r="AD25" s="232">
        <v>1</v>
      </c>
      <c r="AE25" s="305" t="s">
        <v>381</v>
      </c>
      <c r="AF25" s="305" t="s">
        <v>382</v>
      </c>
      <c r="AG25" s="234" t="str">
        <f>$G$25</f>
        <v>Actuaciones de obras anteriores a la ley 1801/2016 archivadas en la vigencia 2018</v>
      </c>
      <c r="AH25" s="234">
        <v>0</v>
      </c>
      <c r="AI25" s="234">
        <v>0</v>
      </c>
      <c r="AJ25" s="63" t="e">
        <f aca="true" t="shared" si="1" ref="AJ25:AJ32">AI25/AH25</f>
        <v>#DIV/0!</v>
      </c>
      <c r="AK25" s="384" t="s">
        <v>426</v>
      </c>
      <c r="AL25" s="234" t="s">
        <v>188</v>
      </c>
      <c r="AM25" s="234" t="str">
        <f>$G$25</f>
        <v>Actuaciones de obras anteriores a la ley 1801/2016 archivadas en la vigencia 2018</v>
      </c>
      <c r="AN25" s="235">
        <f aca="true" t="shared" si="2" ref="AN25:AN32">N25</f>
        <v>1412</v>
      </c>
      <c r="AO25" s="234"/>
      <c r="AP25" s="63">
        <f aca="true" t="shared" si="3" ref="AP25:AP32">AO25/AN25</f>
        <v>0</v>
      </c>
      <c r="AQ25" s="234"/>
      <c r="AR25" s="234"/>
      <c r="AS25" s="234" t="str">
        <f>$G$25</f>
        <v>Actuaciones de obras anteriores a la ley 1801/2016 archivadas en la vigencia 2018</v>
      </c>
      <c r="AT25" s="235">
        <f aca="true" t="shared" si="4" ref="AT25:AT44">O25</f>
        <v>1412</v>
      </c>
      <c r="AU25" s="234"/>
      <c r="AV25" s="63">
        <f aca="true" t="shared" si="5" ref="AV25:AV32">AU25/AT25</f>
        <v>0</v>
      </c>
      <c r="AW25" s="306"/>
      <c r="AX25" s="234"/>
      <c r="AY25" s="234" t="str">
        <f>$G$25</f>
        <v>Actuaciones de obras anteriores a la ley 1801/2016 archivadas en la vigencia 2018</v>
      </c>
      <c r="AZ25" s="235">
        <f aca="true" t="shared" si="6" ref="AZ25:AZ32">P25</f>
        <v>2877</v>
      </c>
      <c r="BA25" s="234"/>
      <c r="BB25" s="63">
        <f aca="true" t="shared" si="7" ref="BB25:BB32">BA25/AZ25</f>
        <v>0</v>
      </c>
      <c r="BC25" s="65">
        <f aca="true" t="shared" si="8" ref="BC25:BC32">BB25*E25</f>
        <v>0</v>
      </c>
      <c r="BD25" s="307"/>
    </row>
    <row r="26" spans="1:56" s="308" customFormat="1" ht="192" customHeight="1" thickBot="1">
      <c r="A26" s="388">
        <v>9</v>
      </c>
      <c r="B26" s="296"/>
      <c r="C26" s="297"/>
      <c r="D26" s="274" t="s">
        <v>413</v>
      </c>
      <c r="E26" s="310">
        <v>0.03</v>
      </c>
      <c r="F26" s="311" t="s">
        <v>57</v>
      </c>
      <c r="G26" s="300" t="s">
        <v>378</v>
      </c>
      <c r="H26" s="300" t="s">
        <v>379</v>
      </c>
      <c r="I26" s="311">
        <v>1273</v>
      </c>
      <c r="J26" s="299" t="s">
        <v>71</v>
      </c>
      <c r="K26" s="299" t="s">
        <v>374</v>
      </c>
      <c r="L26" s="270">
        <v>13</v>
      </c>
      <c r="M26" s="273">
        <v>0</v>
      </c>
      <c r="N26" s="270">
        <f>(P26-L26)/2</f>
        <v>630</v>
      </c>
      <c r="O26" s="270">
        <v>630</v>
      </c>
      <c r="P26" s="273">
        <v>1273</v>
      </c>
      <c r="Q26" s="311" t="s">
        <v>63</v>
      </c>
      <c r="R26" s="301" t="s">
        <v>375</v>
      </c>
      <c r="S26" s="303" t="s">
        <v>376</v>
      </c>
      <c r="T26" s="303" t="s">
        <v>377</v>
      </c>
      <c r="U26" s="303" t="s">
        <v>268</v>
      </c>
      <c r="V26" s="312"/>
      <c r="W26" s="312"/>
      <c r="X26" s="312"/>
      <c r="Y26" s="125"/>
      <c r="Z26" s="313"/>
      <c r="AA26" s="234" t="str">
        <f>$G$26</f>
        <v>Actuaciones de establecimiento de comercio anteriores a la ley 1801/2016 archivadas en la vigencia 2018</v>
      </c>
      <c r="AB26" s="269">
        <f t="shared" si="0"/>
        <v>13</v>
      </c>
      <c r="AC26" s="269">
        <v>13</v>
      </c>
      <c r="AD26" s="232">
        <v>1</v>
      </c>
      <c r="AE26" s="305" t="s">
        <v>383</v>
      </c>
      <c r="AF26" s="305" t="s">
        <v>382</v>
      </c>
      <c r="AG26" s="234" t="str">
        <f>$G$26</f>
        <v>Actuaciones de establecimiento de comercio anteriores a la ley 1801/2016 archivadas en la vigencia 2018</v>
      </c>
      <c r="AH26" s="234">
        <v>0</v>
      </c>
      <c r="AI26" s="234">
        <v>0</v>
      </c>
      <c r="AJ26" s="63" t="e">
        <f t="shared" si="1"/>
        <v>#DIV/0!</v>
      </c>
      <c r="AK26" s="384" t="s">
        <v>426</v>
      </c>
      <c r="AL26" s="234" t="s">
        <v>188</v>
      </c>
      <c r="AM26" s="234" t="str">
        <f>$G$26</f>
        <v>Actuaciones de establecimiento de comercio anteriores a la ley 1801/2016 archivadas en la vigencia 2018</v>
      </c>
      <c r="AN26" s="235">
        <f t="shared" si="2"/>
        <v>630</v>
      </c>
      <c r="AO26" s="234"/>
      <c r="AP26" s="63">
        <f t="shared" si="3"/>
        <v>0</v>
      </c>
      <c r="AQ26" s="234"/>
      <c r="AR26" s="234"/>
      <c r="AS26" s="234" t="str">
        <f>$G$26</f>
        <v>Actuaciones de establecimiento de comercio anteriores a la ley 1801/2016 archivadas en la vigencia 2018</v>
      </c>
      <c r="AT26" s="235">
        <f t="shared" si="4"/>
        <v>630</v>
      </c>
      <c r="AU26" s="234"/>
      <c r="AV26" s="63">
        <f t="shared" si="5"/>
        <v>0</v>
      </c>
      <c r="AW26" s="306"/>
      <c r="AX26" s="234"/>
      <c r="AY26" s="234" t="str">
        <f>$G$26</f>
        <v>Actuaciones de establecimiento de comercio anteriores a la ley 1801/2016 archivadas en la vigencia 2018</v>
      </c>
      <c r="AZ26" s="235">
        <f t="shared" si="6"/>
        <v>1273</v>
      </c>
      <c r="BA26" s="234"/>
      <c r="BB26" s="63">
        <f t="shared" si="7"/>
        <v>0</v>
      </c>
      <c r="BC26" s="65">
        <f t="shared" si="8"/>
        <v>0</v>
      </c>
      <c r="BD26" s="307"/>
    </row>
    <row r="27" spans="1:56" ht="192.75" customHeight="1" thickBot="1">
      <c r="A27" s="389">
        <v>10</v>
      </c>
      <c r="B27" s="288"/>
      <c r="C27" s="292"/>
      <c r="D27" s="134" t="s">
        <v>371</v>
      </c>
      <c r="E27" s="102">
        <v>0.01</v>
      </c>
      <c r="F27" s="135" t="s">
        <v>57</v>
      </c>
      <c r="G27" s="138" t="s">
        <v>110</v>
      </c>
      <c r="H27" s="138" t="s">
        <v>111</v>
      </c>
      <c r="I27" s="136" t="s">
        <v>60</v>
      </c>
      <c r="J27" s="106" t="s">
        <v>71</v>
      </c>
      <c r="K27" s="106" t="s">
        <v>112</v>
      </c>
      <c r="L27" s="255">
        <v>4</v>
      </c>
      <c r="M27" s="255">
        <v>6</v>
      </c>
      <c r="N27" s="255">
        <v>6</v>
      </c>
      <c r="O27" s="255">
        <v>4</v>
      </c>
      <c r="P27" s="139">
        <v>20</v>
      </c>
      <c r="Q27" s="103" t="s">
        <v>63</v>
      </c>
      <c r="R27" s="136"/>
      <c r="S27" s="108" t="s">
        <v>113</v>
      </c>
      <c r="T27" s="137" t="s">
        <v>91</v>
      </c>
      <c r="U27" s="137"/>
      <c r="V27" s="73"/>
      <c r="W27" s="73"/>
      <c r="X27" s="73"/>
      <c r="Y27" s="125"/>
      <c r="Z27" s="75"/>
      <c r="AA27" s="234" t="str">
        <f>$G$27</f>
        <v>Acciones de Control u Operativos en Materia de Urbanimos Relacionados con la Integridad del Espacio Público Realizados</v>
      </c>
      <c r="AB27" s="234">
        <f t="shared" si="0"/>
        <v>4</v>
      </c>
      <c r="AC27" s="234">
        <v>5</v>
      </c>
      <c r="AD27" s="233">
        <v>1</v>
      </c>
      <c r="AE27" s="371" t="s">
        <v>348</v>
      </c>
      <c r="AF27" s="305" t="s">
        <v>338</v>
      </c>
      <c r="AG27" s="61" t="str">
        <f>$G$27</f>
        <v>Acciones de Control u Operativos en Materia de Urbanimos Relacionados con la Integridad del Espacio Público Realizados</v>
      </c>
      <c r="AH27" s="61">
        <f aca="true" t="shared" si="9" ref="AH27:AH32">M27</f>
        <v>6</v>
      </c>
      <c r="AI27" s="58">
        <v>7</v>
      </c>
      <c r="AJ27" s="63">
        <f t="shared" si="1"/>
        <v>1.1666666666666667</v>
      </c>
      <c r="AK27" s="384" t="s">
        <v>420</v>
      </c>
      <c r="AL27" s="305" t="s">
        <v>338</v>
      </c>
      <c r="AM27" s="61" t="str">
        <f>$G$27</f>
        <v>Acciones de Control u Operativos en Materia de Urbanimos Relacionados con la Integridad del Espacio Público Realizados</v>
      </c>
      <c r="AN27" s="61">
        <f t="shared" si="2"/>
        <v>6</v>
      </c>
      <c r="AO27" s="58"/>
      <c r="AP27" s="63">
        <f t="shared" si="3"/>
        <v>0</v>
      </c>
      <c r="AQ27" s="58"/>
      <c r="AR27" s="58"/>
      <c r="AS27" s="61" t="str">
        <f>$G$27</f>
        <v>Acciones de Control u Operativos en Materia de Urbanimos Relacionados con la Integridad del Espacio Público Realizados</v>
      </c>
      <c r="AT27" s="61">
        <f t="shared" si="4"/>
        <v>4</v>
      </c>
      <c r="AU27" s="58"/>
      <c r="AV27" s="63">
        <f t="shared" si="5"/>
        <v>0</v>
      </c>
      <c r="AW27" s="64"/>
      <c r="AX27" s="58"/>
      <c r="AY27" s="61" t="str">
        <f>$G$27</f>
        <v>Acciones de Control u Operativos en Materia de Urbanimos Relacionados con la Integridad del Espacio Público Realizados</v>
      </c>
      <c r="AZ27" s="61">
        <f t="shared" si="6"/>
        <v>20</v>
      </c>
      <c r="BA27" s="58"/>
      <c r="BB27" s="63">
        <f t="shared" si="7"/>
        <v>0</v>
      </c>
      <c r="BC27" s="65">
        <f t="shared" si="8"/>
        <v>0</v>
      </c>
      <c r="BD27" s="66"/>
    </row>
    <row r="28" spans="1:56" ht="162" customHeight="1" thickBot="1">
      <c r="A28" s="390">
        <v>11</v>
      </c>
      <c r="B28" s="288"/>
      <c r="C28" s="292"/>
      <c r="D28" s="134" t="s">
        <v>114</v>
      </c>
      <c r="E28" s="102">
        <v>0.02</v>
      </c>
      <c r="F28" s="135" t="s">
        <v>57</v>
      </c>
      <c r="G28" s="138" t="s">
        <v>115</v>
      </c>
      <c r="H28" s="138" t="s">
        <v>116</v>
      </c>
      <c r="I28" s="136" t="s">
        <v>60</v>
      </c>
      <c r="J28" s="106" t="s">
        <v>71</v>
      </c>
      <c r="K28" s="106" t="s">
        <v>117</v>
      </c>
      <c r="L28" s="255">
        <v>10</v>
      </c>
      <c r="M28" s="255">
        <v>12</v>
      </c>
      <c r="N28" s="255">
        <v>12</v>
      </c>
      <c r="O28" s="255">
        <v>8</v>
      </c>
      <c r="P28" s="139">
        <v>42</v>
      </c>
      <c r="Q28" s="103" t="s">
        <v>63</v>
      </c>
      <c r="R28" s="136"/>
      <c r="S28" s="108" t="s">
        <v>109</v>
      </c>
      <c r="T28" s="137" t="s">
        <v>91</v>
      </c>
      <c r="U28" s="137"/>
      <c r="V28" s="73"/>
      <c r="W28" s="73"/>
      <c r="X28" s="73"/>
      <c r="Y28" s="125"/>
      <c r="Z28" s="75"/>
      <c r="AA28" s="234" t="str">
        <f>$G$28</f>
        <v>Acciones de Control u Operativos en materia de actividad economica Realizados</v>
      </c>
      <c r="AB28" s="234">
        <f t="shared" si="0"/>
        <v>10</v>
      </c>
      <c r="AC28" s="234">
        <v>10</v>
      </c>
      <c r="AD28" s="233">
        <f>AC28/AB28</f>
        <v>1</v>
      </c>
      <c r="AE28" s="372" t="s">
        <v>339</v>
      </c>
      <c r="AF28" s="305" t="s">
        <v>338</v>
      </c>
      <c r="AG28" s="61" t="str">
        <f>$G$28</f>
        <v>Acciones de Control u Operativos en materia de actividad economica Realizados</v>
      </c>
      <c r="AH28" s="61">
        <f t="shared" si="9"/>
        <v>12</v>
      </c>
      <c r="AI28" s="58">
        <v>13</v>
      </c>
      <c r="AJ28" s="63">
        <f t="shared" si="1"/>
        <v>1.0833333333333333</v>
      </c>
      <c r="AK28" s="386" t="s">
        <v>421</v>
      </c>
      <c r="AL28" s="58" t="s">
        <v>338</v>
      </c>
      <c r="AM28" s="61" t="str">
        <f>$G$28</f>
        <v>Acciones de Control u Operativos en materia de actividad economica Realizados</v>
      </c>
      <c r="AN28" s="61">
        <f t="shared" si="2"/>
        <v>12</v>
      </c>
      <c r="AO28" s="58"/>
      <c r="AP28" s="63">
        <f t="shared" si="3"/>
        <v>0</v>
      </c>
      <c r="AQ28" s="58"/>
      <c r="AR28" s="58"/>
      <c r="AS28" s="61" t="str">
        <f>$G$28</f>
        <v>Acciones de Control u Operativos en materia de actividad economica Realizados</v>
      </c>
      <c r="AT28" s="61">
        <f t="shared" si="4"/>
        <v>8</v>
      </c>
      <c r="AU28" s="58"/>
      <c r="AV28" s="63">
        <f t="shared" si="5"/>
        <v>0</v>
      </c>
      <c r="AW28" s="64"/>
      <c r="AX28" s="58"/>
      <c r="AY28" s="61" t="str">
        <f>$G$28</f>
        <v>Acciones de Control u Operativos en materia de actividad economica Realizados</v>
      </c>
      <c r="AZ28" s="61">
        <f t="shared" si="6"/>
        <v>42</v>
      </c>
      <c r="BA28" s="58"/>
      <c r="BB28" s="63">
        <f t="shared" si="7"/>
        <v>0</v>
      </c>
      <c r="BC28" s="65">
        <f t="shared" si="8"/>
        <v>0</v>
      </c>
      <c r="BD28" s="66"/>
    </row>
    <row r="29" spans="1:56" ht="148.5" customHeight="1" thickBot="1">
      <c r="A29" s="389">
        <v>12</v>
      </c>
      <c r="B29" s="288"/>
      <c r="C29" s="292"/>
      <c r="D29" s="134" t="s">
        <v>118</v>
      </c>
      <c r="E29" s="102">
        <v>0.02</v>
      </c>
      <c r="F29" s="135" t="s">
        <v>57</v>
      </c>
      <c r="G29" s="138" t="s">
        <v>119</v>
      </c>
      <c r="H29" s="138" t="s">
        <v>120</v>
      </c>
      <c r="I29" s="136" t="s">
        <v>60</v>
      </c>
      <c r="J29" s="106" t="s">
        <v>71</v>
      </c>
      <c r="K29" s="106" t="s">
        <v>121</v>
      </c>
      <c r="L29" s="255">
        <v>4</v>
      </c>
      <c r="M29" s="255">
        <v>6</v>
      </c>
      <c r="N29" s="255">
        <v>6</v>
      </c>
      <c r="O29" s="255">
        <v>4</v>
      </c>
      <c r="P29" s="139">
        <v>24</v>
      </c>
      <c r="Q29" s="103" t="s">
        <v>63</v>
      </c>
      <c r="R29" s="136"/>
      <c r="S29" s="108" t="s">
        <v>108</v>
      </c>
      <c r="T29" s="137" t="s">
        <v>91</v>
      </c>
      <c r="U29" s="137"/>
      <c r="V29" s="73"/>
      <c r="W29" s="73"/>
      <c r="X29" s="73"/>
      <c r="Y29" s="125"/>
      <c r="Z29" s="75"/>
      <c r="AA29" s="234" t="str">
        <f>$G$29</f>
        <v>Acciones de control u operativos en materia de urbanismo relacionados con la integridad urbanistica Realizados</v>
      </c>
      <c r="AB29" s="234">
        <f t="shared" si="0"/>
        <v>4</v>
      </c>
      <c r="AC29" s="234">
        <v>4</v>
      </c>
      <c r="AD29" s="233">
        <f>AC29/AB29</f>
        <v>1</v>
      </c>
      <c r="AE29" s="305" t="s">
        <v>340</v>
      </c>
      <c r="AF29" s="305" t="s">
        <v>338</v>
      </c>
      <c r="AG29" s="61" t="str">
        <f>$G$29</f>
        <v>Acciones de control u operativos en materia de urbanismo relacionados con la integridad urbanistica Realizados</v>
      </c>
      <c r="AH29" s="61">
        <f t="shared" si="9"/>
        <v>6</v>
      </c>
      <c r="AI29" s="58">
        <v>6</v>
      </c>
      <c r="AJ29" s="63">
        <f t="shared" si="1"/>
        <v>1</v>
      </c>
      <c r="AK29" s="58" t="s">
        <v>422</v>
      </c>
      <c r="AL29" s="58" t="s">
        <v>338</v>
      </c>
      <c r="AM29" s="61" t="str">
        <f>$G$29</f>
        <v>Acciones de control u operativos en materia de urbanismo relacionados con la integridad urbanistica Realizados</v>
      </c>
      <c r="AN29" s="61">
        <f t="shared" si="2"/>
        <v>6</v>
      </c>
      <c r="AO29" s="58"/>
      <c r="AP29" s="63">
        <f t="shared" si="3"/>
        <v>0</v>
      </c>
      <c r="AQ29" s="58"/>
      <c r="AR29" s="58"/>
      <c r="AS29" s="61" t="str">
        <f>$G$29</f>
        <v>Acciones de control u operativos en materia de urbanismo relacionados con la integridad urbanistica Realizados</v>
      </c>
      <c r="AT29" s="61">
        <f t="shared" si="4"/>
        <v>4</v>
      </c>
      <c r="AU29" s="58"/>
      <c r="AV29" s="63">
        <f t="shared" si="5"/>
        <v>0</v>
      </c>
      <c r="AW29" s="64"/>
      <c r="AX29" s="58"/>
      <c r="AY29" s="61" t="str">
        <f>$G$29</f>
        <v>Acciones de control u operativos en materia de urbanismo relacionados con la integridad urbanistica Realizados</v>
      </c>
      <c r="AZ29" s="61">
        <f t="shared" si="6"/>
        <v>24</v>
      </c>
      <c r="BA29" s="58"/>
      <c r="BB29" s="63">
        <f t="shared" si="7"/>
        <v>0</v>
      </c>
      <c r="BC29" s="65">
        <f t="shared" si="8"/>
        <v>0</v>
      </c>
      <c r="BD29" s="66"/>
    </row>
    <row r="30" spans="1:56" ht="177.75" customHeight="1" thickBot="1">
      <c r="A30" s="390">
        <v>13</v>
      </c>
      <c r="B30" s="288"/>
      <c r="C30" s="292"/>
      <c r="D30" s="231" t="s">
        <v>122</v>
      </c>
      <c r="E30" s="102">
        <v>0.01</v>
      </c>
      <c r="F30" s="135" t="s">
        <v>57</v>
      </c>
      <c r="G30" s="138" t="s">
        <v>123</v>
      </c>
      <c r="H30" s="138" t="s">
        <v>124</v>
      </c>
      <c r="I30" s="136" t="s">
        <v>60</v>
      </c>
      <c r="J30" s="106" t="s">
        <v>71</v>
      </c>
      <c r="K30" s="106" t="s">
        <v>125</v>
      </c>
      <c r="L30" s="255">
        <v>3</v>
      </c>
      <c r="M30" s="255">
        <v>3</v>
      </c>
      <c r="N30" s="255">
        <v>3</v>
      </c>
      <c r="O30" s="255">
        <v>3</v>
      </c>
      <c r="P30" s="139">
        <v>12</v>
      </c>
      <c r="Q30" s="103" t="s">
        <v>63</v>
      </c>
      <c r="R30" s="136"/>
      <c r="S30" s="108" t="s">
        <v>126</v>
      </c>
      <c r="T30" s="137" t="s">
        <v>91</v>
      </c>
      <c r="U30" s="137"/>
      <c r="V30" s="73"/>
      <c r="W30" s="73"/>
      <c r="X30" s="73"/>
      <c r="Y30" s="125"/>
      <c r="Z30" s="75"/>
      <c r="AA30" s="234" t="str">
        <f>$G$30</f>
        <v>Acciones de control u operativos en materia de ambiente, mineria y relaciones con los animales Realizados</v>
      </c>
      <c r="AB30" s="234">
        <f t="shared" si="0"/>
        <v>3</v>
      </c>
      <c r="AC30" s="234">
        <v>7</v>
      </c>
      <c r="AD30" s="232">
        <v>1</v>
      </c>
      <c r="AE30" s="305" t="s">
        <v>346</v>
      </c>
      <c r="AF30" s="305" t="s">
        <v>338</v>
      </c>
      <c r="AG30" s="61" t="str">
        <f>$G$30</f>
        <v>Acciones de control u operativos en materia de ambiente, mineria y relaciones con los animales Realizados</v>
      </c>
      <c r="AH30" s="61">
        <f t="shared" si="9"/>
        <v>3</v>
      </c>
      <c r="AI30" s="58">
        <v>7</v>
      </c>
      <c r="AJ30" s="63">
        <f t="shared" si="1"/>
        <v>2.3333333333333335</v>
      </c>
      <c r="AK30" s="398" t="s">
        <v>423</v>
      </c>
      <c r="AL30" s="58" t="s">
        <v>338</v>
      </c>
      <c r="AM30" s="61" t="str">
        <f>$G$30</f>
        <v>Acciones de control u operativos en materia de ambiente, mineria y relaciones con los animales Realizados</v>
      </c>
      <c r="AN30" s="61">
        <f t="shared" si="2"/>
        <v>3</v>
      </c>
      <c r="AO30" s="58"/>
      <c r="AP30" s="63">
        <f t="shared" si="3"/>
        <v>0</v>
      </c>
      <c r="AQ30" s="58"/>
      <c r="AR30" s="58"/>
      <c r="AS30" s="61" t="str">
        <f>$G$30</f>
        <v>Acciones de control u operativos en materia de ambiente, mineria y relaciones con los animales Realizados</v>
      </c>
      <c r="AT30" s="61">
        <f t="shared" si="4"/>
        <v>3</v>
      </c>
      <c r="AU30" s="58"/>
      <c r="AV30" s="63">
        <f t="shared" si="5"/>
        <v>0</v>
      </c>
      <c r="AW30" s="64"/>
      <c r="AX30" s="58"/>
      <c r="AY30" s="61" t="str">
        <f>$G$30</f>
        <v>Acciones de control u operativos en materia de ambiente, mineria y relaciones con los animales Realizados</v>
      </c>
      <c r="AZ30" s="61">
        <f t="shared" si="6"/>
        <v>12</v>
      </c>
      <c r="BA30" s="58"/>
      <c r="BB30" s="63">
        <f t="shared" si="7"/>
        <v>0</v>
      </c>
      <c r="BC30" s="65">
        <f t="shared" si="8"/>
        <v>0</v>
      </c>
      <c r="BD30" s="66"/>
    </row>
    <row r="31" spans="1:56" ht="196.5" customHeight="1" thickBot="1">
      <c r="A31" s="389">
        <v>14</v>
      </c>
      <c r="B31" s="288"/>
      <c r="C31" s="292"/>
      <c r="D31" s="134" t="s">
        <v>127</v>
      </c>
      <c r="E31" s="102">
        <v>0.01</v>
      </c>
      <c r="F31" s="135" t="s">
        <v>57</v>
      </c>
      <c r="G31" s="138" t="s">
        <v>128</v>
      </c>
      <c r="H31" s="138" t="s">
        <v>129</v>
      </c>
      <c r="I31" s="136" t="s">
        <v>60</v>
      </c>
      <c r="J31" s="106" t="s">
        <v>71</v>
      </c>
      <c r="K31" s="106" t="s">
        <v>130</v>
      </c>
      <c r="L31" s="255">
        <v>0</v>
      </c>
      <c r="M31" s="255">
        <v>0</v>
      </c>
      <c r="N31" s="255">
        <v>3</v>
      </c>
      <c r="O31" s="255">
        <v>7</v>
      </c>
      <c r="P31" s="139">
        <v>10</v>
      </c>
      <c r="Q31" s="103" t="s">
        <v>63</v>
      </c>
      <c r="R31" s="136"/>
      <c r="S31" s="108" t="s">
        <v>109</v>
      </c>
      <c r="T31" s="137" t="s">
        <v>91</v>
      </c>
      <c r="U31" s="137"/>
      <c r="V31" s="73"/>
      <c r="W31" s="73"/>
      <c r="X31" s="73"/>
      <c r="Y31" s="125"/>
      <c r="Z31" s="75"/>
      <c r="AA31" s="234" t="str">
        <f>$G$31</f>
        <v>Acciones de control u operativos en materia de convivencia relacionados con articulos pirotécnicos y sustancias peligrosas Realizados</v>
      </c>
      <c r="AB31" s="234">
        <f t="shared" si="0"/>
        <v>0</v>
      </c>
      <c r="AC31" s="234">
        <v>0</v>
      </c>
      <c r="AD31" s="63"/>
      <c r="AE31" s="305" t="s">
        <v>337</v>
      </c>
      <c r="AF31" s="305"/>
      <c r="AG31" s="61" t="str">
        <f>$G$31</f>
        <v>Acciones de control u operativos en materia de convivencia relacionados con articulos pirotécnicos y sustancias peligrosas Realizados</v>
      </c>
      <c r="AH31" s="61">
        <f t="shared" si="9"/>
        <v>0</v>
      </c>
      <c r="AI31" s="58">
        <v>0</v>
      </c>
      <c r="AJ31" s="63" t="e">
        <f t="shared" si="1"/>
        <v>#DIV/0!</v>
      </c>
      <c r="AK31" s="305" t="s">
        <v>337</v>
      </c>
      <c r="AL31" s="238" t="s">
        <v>394</v>
      </c>
      <c r="AM31" s="61" t="str">
        <f>$G$31</f>
        <v>Acciones de control u operativos en materia de convivencia relacionados con articulos pirotécnicos y sustancias peligrosas Realizados</v>
      </c>
      <c r="AN31" s="61">
        <f t="shared" si="2"/>
        <v>3</v>
      </c>
      <c r="AO31" s="58"/>
      <c r="AP31" s="63">
        <f t="shared" si="3"/>
        <v>0</v>
      </c>
      <c r="AQ31" s="58"/>
      <c r="AR31" s="58"/>
      <c r="AS31" s="61" t="str">
        <f>$G$31</f>
        <v>Acciones de control u operativos en materia de convivencia relacionados con articulos pirotécnicos y sustancias peligrosas Realizados</v>
      </c>
      <c r="AT31" s="61">
        <f t="shared" si="4"/>
        <v>7</v>
      </c>
      <c r="AU31" s="58"/>
      <c r="AV31" s="63">
        <f t="shared" si="5"/>
        <v>0</v>
      </c>
      <c r="AW31" s="64"/>
      <c r="AX31" s="58"/>
      <c r="AY31" s="61" t="str">
        <f>$G$31</f>
        <v>Acciones de control u operativos en materia de convivencia relacionados con articulos pirotécnicos y sustancias peligrosas Realizados</v>
      </c>
      <c r="AZ31" s="61">
        <f t="shared" si="6"/>
        <v>10</v>
      </c>
      <c r="BA31" s="58"/>
      <c r="BB31" s="63">
        <f t="shared" si="7"/>
        <v>0</v>
      </c>
      <c r="BC31" s="65">
        <f t="shared" si="8"/>
        <v>0</v>
      </c>
      <c r="BD31" s="66"/>
    </row>
    <row r="32" spans="1:56" ht="195.75" customHeight="1" thickBot="1">
      <c r="A32" s="390">
        <v>15</v>
      </c>
      <c r="B32" s="288"/>
      <c r="C32" s="292"/>
      <c r="D32" s="276" t="s">
        <v>384</v>
      </c>
      <c r="E32" s="268">
        <v>0.025</v>
      </c>
      <c r="F32" s="281" t="s">
        <v>57</v>
      </c>
      <c r="G32" s="282" t="s">
        <v>131</v>
      </c>
      <c r="H32" s="278" t="s">
        <v>385</v>
      </c>
      <c r="I32" s="281" t="s">
        <v>188</v>
      </c>
      <c r="J32" s="281" t="s">
        <v>88</v>
      </c>
      <c r="K32" s="281" t="s">
        <v>132</v>
      </c>
      <c r="L32" s="283"/>
      <c r="M32" s="283"/>
      <c r="N32" s="283">
        <v>0.85</v>
      </c>
      <c r="O32" s="283">
        <v>0.85</v>
      </c>
      <c r="P32" s="283">
        <v>0.85</v>
      </c>
      <c r="Q32" s="281" t="s">
        <v>63</v>
      </c>
      <c r="R32" s="280" t="s">
        <v>386</v>
      </c>
      <c r="S32" s="280" t="s">
        <v>376</v>
      </c>
      <c r="T32" s="280" t="s">
        <v>387</v>
      </c>
      <c r="U32" s="280" t="s">
        <v>268</v>
      </c>
      <c r="V32" s="73"/>
      <c r="W32" s="73"/>
      <c r="X32" s="73"/>
      <c r="Y32" s="125"/>
      <c r="Z32" s="75"/>
      <c r="AA32" s="234" t="str">
        <f>$G$32</f>
        <v>Porcentaje de auto que avocan conocimiento</v>
      </c>
      <c r="AB32" s="235">
        <f t="shared" si="0"/>
        <v>0</v>
      </c>
      <c r="AC32" s="238">
        <v>0.714</v>
      </c>
      <c r="AD32" s="233">
        <v>1</v>
      </c>
      <c r="AE32" s="305" t="s">
        <v>350</v>
      </c>
      <c r="AF32" s="305" t="s">
        <v>338</v>
      </c>
      <c r="AG32" s="61" t="str">
        <f>$G$32</f>
        <v>Porcentaje de auto que avocan conocimiento</v>
      </c>
      <c r="AH32" s="62">
        <f t="shared" si="9"/>
        <v>0</v>
      </c>
      <c r="AI32" s="58">
        <v>0</v>
      </c>
      <c r="AJ32" s="63" t="e">
        <f t="shared" si="1"/>
        <v>#DIV/0!</v>
      </c>
      <c r="AK32" s="384" t="s">
        <v>426</v>
      </c>
      <c r="AL32" s="238" t="s">
        <v>394</v>
      </c>
      <c r="AM32" s="61" t="str">
        <f>$G$32</f>
        <v>Porcentaje de auto que avocan conocimiento</v>
      </c>
      <c r="AN32" s="62">
        <f t="shared" si="2"/>
        <v>0.85</v>
      </c>
      <c r="AO32" s="58"/>
      <c r="AP32" s="63">
        <f t="shared" si="3"/>
        <v>0</v>
      </c>
      <c r="AQ32" s="58"/>
      <c r="AR32" s="58"/>
      <c r="AS32" s="61" t="str">
        <f>$G$32</f>
        <v>Porcentaje de auto que avocan conocimiento</v>
      </c>
      <c r="AT32" s="62">
        <f t="shared" si="4"/>
        <v>0.85</v>
      </c>
      <c r="AU32" s="58"/>
      <c r="AV32" s="63">
        <f t="shared" si="5"/>
        <v>0</v>
      </c>
      <c r="AW32" s="64"/>
      <c r="AX32" s="58"/>
      <c r="AY32" s="61" t="str">
        <f>$G$32</f>
        <v>Porcentaje de auto que avocan conocimiento</v>
      </c>
      <c r="AZ32" s="62">
        <f t="shared" si="6"/>
        <v>0.85</v>
      </c>
      <c r="BA32" s="58"/>
      <c r="BB32" s="63">
        <f t="shared" si="7"/>
        <v>0</v>
      </c>
      <c r="BC32" s="65">
        <f t="shared" si="8"/>
        <v>0</v>
      </c>
      <c r="BD32" s="66"/>
    </row>
    <row r="33" spans="1:56" ht="195.75" customHeight="1" thickBot="1">
      <c r="A33" s="391">
        <v>16</v>
      </c>
      <c r="B33" s="288"/>
      <c r="C33" s="292"/>
      <c r="D33" s="277" t="s">
        <v>388</v>
      </c>
      <c r="E33" s="268">
        <v>0.025</v>
      </c>
      <c r="F33" s="281" t="s">
        <v>57</v>
      </c>
      <c r="G33" s="282" t="s">
        <v>389</v>
      </c>
      <c r="H33" s="279" t="s">
        <v>390</v>
      </c>
      <c r="I33" s="281" t="s">
        <v>188</v>
      </c>
      <c r="J33" s="281" t="s">
        <v>78</v>
      </c>
      <c r="K33" s="281" t="s">
        <v>391</v>
      </c>
      <c r="L33" s="283">
        <v>0</v>
      </c>
      <c r="M33" s="283">
        <v>0</v>
      </c>
      <c r="N33" s="283">
        <v>0.3</v>
      </c>
      <c r="O33" s="283">
        <v>0.5</v>
      </c>
      <c r="P33" s="283">
        <v>0.5</v>
      </c>
      <c r="Q33" s="281" t="s">
        <v>63</v>
      </c>
      <c r="R33" s="280"/>
      <c r="S33" s="280" t="s">
        <v>392</v>
      </c>
      <c r="T33" s="280"/>
      <c r="U33" s="280" t="s">
        <v>393</v>
      </c>
      <c r="V33" s="81"/>
      <c r="W33" s="81"/>
      <c r="X33" s="81"/>
      <c r="Y33" s="125"/>
      <c r="Z33" s="83"/>
      <c r="AA33" s="234" t="str">
        <f>$G$33</f>
        <v>Porcentaje de actuaciones policivas resuletas</v>
      </c>
      <c r="AB33" s="235">
        <f>L33</f>
        <v>0</v>
      </c>
      <c r="AC33" s="238" t="s">
        <v>394</v>
      </c>
      <c r="AD33" s="238" t="s">
        <v>394</v>
      </c>
      <c r="AE33" s="238" t="s">
        <v>394</v>
      </c>
      <c r="AF33" s="238" t="s">
        <v>394</v>
      </c>
      <c r="AG33" s="61"/>
      <c r="AH33" s="62">
        <v>0</v>
      </c>
      <c r="AI33" s="58">
        <v>0</v>
      </c>
      <c r="AJ33" s="63"/>
      <c r="AK33" s="384" t="s">
        <v>426</v>
      </c>
      <c r="AL33" s="238" t="s">
        <v>394</v>
      </c>
      <c r="AM33" s="61"/>
      <c r="AN33" s="62"/>
      <c r="AO33" s="58"/>
      <c r="AP33" s="63"/>
      <c r="AQ33" s="58"/>
      <c r="AR33" s="58"/>
      <c r="AS33" s="61"/>
      <c r="AT33" s="62"/>
      <c r="AU33" s="58"/>
      <c r="AV33" s="63"/>
      <c r="AW33" s="64"/>
      <c r="AX33" s="58"/>
      <c r="AY33" s="61"/>
      <c r="AZ33" s="62"/>
      <c r="BA33" s="58"/>
      <c r="BB33" s="63"/>
      <c r="BC33" s="65"/>
      <c r="BD33" s="66"/>
    </row>
    <row r="34" spans="1:56" ht="93.75" customHeight="1" thickBot="1">
      <c r="A34" s="87"/>
      <c r="B34" s="288"/>
      <c r="C34" s="140"/>
      <c r="D34" s="109" t="s">
        <v>83</v>
      </c>
      <c r="E34" s="110">
        <v>0.18</v>
      </c>
      <c r="F34" s="111"/>
      <c r="G34" s="112"/>
      <c r="H34" s="113"/>
      <c r="I34" s="114"/>
      <c r="J34" s="106"/>
      <c r="K34" s="106"/>
      <c r="L34" s="250"/>
      <c r="M34" s="250"/>
      <c r="N34" s="250"/>
      <c r="O34" s="251"/>
      <c r="P34" s="115"/>
      <c r="Q34" s="115"/>
      <c r="R34" s="115"/>
      <c r="S34" s="116"/>
      <c r="T34" s="116"/>
      <c r="U34" s="117"/>
      <c r="V34" s="96"/>
      <c r="W34" s="96"/>
      <c r="X34" s="96"/>
      <c r="Y34" s="97"/>
      <c r="Z34" s="98"/>
      <c r="AA34" s="237"/>
      <c r="AB34" s="235"/>
      <c r="AC34" s="237"/>
      <c r="AD34" s="63"/>
      <c r="AE34" s="362"/>
      <c r="AF34" s="362"/>
      <c r="AG34" s="99"/>
      <c r="AH34" s="62"/>
      <c r="AI34" s="96"/>
      <c r="AJ34" s="63"/>
      <c r="AK34" s="96"/>
      <c r="AL34" s="96"/>
      <c r="AM34" s="99"/>
      <c r="AN34" s="62"/>
      <c r="AO34" s="96"/>
      <c r="AP34" s="63"/>
      <c r="AQ34" s="96"/>
      <c r="AR34" s="96"/>
      <c r="AS34" s="99"/>
      <c r="AT34" s="62">
        <f t="shared" si="4"/>
        <v>0</v>
      </c>
      <c r="AU34" s="96"/>
      <c r="AV34" s="63"/>
      <c r="AW34" s="100"/>
      <c r="AX34" s="96"/>
      <c r="AY34" s="99"/>
      <c r="AZ34" s="62"/>
      <c r="BA34" s="96"/>
      <c r="BB34" s="63"/>
      <c r="BC34" s="65"/>
      <c r="BD34" s="101"/>
    </row>
    <row r="35" spans="1:56" ht="131.25" customHeight="1" thickBot="1">
      <c r="A35" s="389">
        <v>17</v>
      </c>
      <c r="B35" s="288"/>
      <c r="C35" s="293" t="s">
        <v>133</v>
      </c>
      <c r="D35" s="147" t="s">
        <v>134</v>
      </c>
      <c r="E35" s="141">
        <v>0.01</v>
      </c>
      <c r="F35" s="142" t="s">
        <v>68</v>
      </c>
      <c r="G35" s="143" t="s">
        <v>135</v>
      </c>
      <c r="H35" s="143" t="s">
        <v>136</v>
      </c>
      <c r="I35" s="53" t="s">
        <v>60</v>
      </c>
      <c r="J35" s="55" t="s">
        <v>78</v>
      </c>
      <c r="K35" s="55" t="s">
        <v>137</v>
      </c>
      <c r="L35" s="245">
        <v>0.05</v>
      </c>
      <c r="M35" s="245">
        <v>0.45</v>
      </c>
      <c r="N35" s="245">
        <v>0.25</v>
      </c>
      <c r="O35" s="245">
        <v>0.2</v>
      </c>
      <c r="P35" s="56">
        <v>0.95</v>
      </c>
      <c r="Q35" s="53" t="s">
        <v>138</v>
      </c>
      <c r="R35" s="53"/>
      <c r="S35" s="80" t="s">
        <v>139</v>
      </c>
      <c r="T35" s="57" t="s">
        <v>140</v>
      </c>
      <c r="U35" s="57"/>
      <c r="V35" s="58"/>
      <c r="W35" s="58"/>
      <c r="X35" s="58"/>
      <c r="Y35" s="125"/>
      <c r="Z35" s="60"/>
      <c r="AA35" s="234" t="str">
        <f>$G$35</f>
        <v>Porcentaje de Compromisos del Presupuesto de Inversión Directa Disponible a la Vigencia para el FDL</v>
      </c>
      <c r="AB35" s="235">
        <f aca="true" t="shared" si="10" ref="AB35:AB44">L35</f>
        <v>0.05</v>
      </c>
      <c r="AC35" s="238">
        <v>0.0979</v>
      </c>
      <c r="AD35" s="233">
        <v>1</v>
      </c>
      <c r="AE35" s="373" t="s">
        <v>341</v>
      </c>
      <c r="AF35" s="305" t="s">
        <v>331</v>
      </c>
      <c r="AG35" s="61" t="str">
        <f>$G$35</f>
        <v>Porcentaje de Compromisos del Presupuesto de Inversión Directa Disponible a la Vigencia para el FDL</v>
      </c>
      <c r="AH35" s="62">
        <f aca="true" t="shared" si="11" ref="AH35:AH44">M35</f>
        <v>0.45</v>
      </c>
      <c r="AI35" s="382">
        <v>0.1719</v>
      </c>
      <c r="AJ35" s="63">
        <f aca="true" t="shared" si="12" ref="AJ35:AJ44">AI35/AH35</f>
        <v>0.382</v>
      </c>
      <c r="AK35" s="58" t="s">
        <v>416</v>
      </c>
      <c r="AL35" s="58" t="s">
        <v>417</v>
      </c>
      <c r="AM35" s="61" t="str">
        <f>$G$35</f>
        <v>Porcentaje de Compromisos del Presupuesto de Inversión Directa Disponible a la Vigencia para el FDL</v>
      </c>
      <c r="AN35" s="62">
        <f aca="true" t="shared" si="13" ref="AN35:AN44">N35</f>
        <v>0.25</v>
      </c>
      <c r="AO35" s="58"/>
      <c r="AP35" s="63">
        <f aca="true" t="shared" si="14" ref="AP35:AP44">AO35/AN35</f>
        <v>0</v>
      </c>
      <c r="AQ35" s="58"/>
      <c r="AR35" s="58"/>
      <c r="AS35" s="61" t="str">
        <f>$G$35</f>
        <v>Porcentaje de Compromisos del Presupuesto de Inversión Directa Disponible a la Vigencia para el FDL</v>
      </c>
      <c r="AT35" s="62">
        <f t="shared" si="4"/>
        <v>0.2</v>
      </c>
      <c r="AU35" s="58"/>
      <c r="AV35" s="63">
        <f aca="true" t="shared" si="15" ref="AV35:AV44">AU35/AT35</f>
        <v>0</v>
      </c>
      <c r="AW35" s="64"/>
      <c r="AX35" s="58"/>
      <c r="AY35" s="61" t="str">
        <f>$G$35</f>
        <v>Porcentaje de Compromisos del Presupuesto de Inversión Directa Disponible a la Vigencia para el FDL</v>
      </c>
      <c r="AZ35" s="62">
        <f aca="true" t="shared" si="16" ref="AZ35:AZ44">P35</f>
        <v>0.95</v>
      </c>
      <c r="BA35" s="58"/>
      <c r="BB35" s="63">
        <f aca="true" t="shared" si="17" ref="BB35:BB44">BA35/AZ35</f>
        <v>0</v>
      </c>
      <c r="BC35" s="65">
        <f aca="true" t="shared" si="18" ref="BC35:BC44">BB35*E35</f>
        <v>0</v>
      </c>
      <c r="BD35" s="66"/>
    </row>
    <row r="36" spans="1:56" ht="120" customHeight="1" thickBot="1">
      <c r="A36" s="390">
        <v>18</v>
      </c>
      <c r="B36" s="288"/>
      <c r="C36" s="293"/>
      <c r="D36" s="147" t="s">
        <v>141</v>
      </c>
      <c r="E36" s="141">
        <v>0.02</v>
      </c>
      <c r="F36" s="144" t="s">
        <v>57</v>
      </c>
      <c r="G36" s="143" t="s">
        <v>142</v>
      </c>
      <c r="H36" s="143" t="s">
        <v>143</v>
      </c>
      <c r="I36" s="124" t="s">
        <v>60</v>
      </c>
      <c r="J36" s="55" t="s">
        <v>78</v>
      </c>
      <c r="K36" s="55" t="s">
        <v>144</v>
      </c>
      <c r="L36" s="256">
        <v>0</v>
      </c>
      <c r="M36" s="256">
        <v>0.04</v>
      </c>
      <c r="N36" s="256">
        <v>0.1</v>
      </c>
      <c r="O36" s="256">
        <v>0.16</v>
      </c>
      <c r="P36" s="70">
        <v>0.3</v>
      </c>
      <c r="Q36" s="53" t="s">
        <v>138</v>
      </c>
      <c r="R36" s="68"/>
      <c r="S36" s="80" t="s">
        <v>139</v>
      </c>
      <c r="T36" s="71" t="s">
        <v>140</v>
      </c>
      <c r="U36" s="71"/>
      <c r="V36" s="145"/>
      <c r="W36" s="145"/>
      <c r="X36" s="145"/>
      <c r="Y36" s="125"/>
      <c r="Z36" s="146"/>
      <c r="AA36" s="234" t="str">
        <f>$G$36</f>
        <v>Porcentaje de Giros de Presupuesto de Inversión Directa Realizados</v>
      </c>
      <c r="AB36" s="235">
        <f t="shared" si="10"/>
        <v>0</v>
      </c>
      <c r="AC36" s="235">
        <v>0</v>
      </c>
      <c r="AD36" s="63"/>
      <c r="AE36" s="373" t="s">
        <v>337</v>
      </c>
      <c r="AF36" s="305"/>
      <c r="AG36" s="61" t="str">
        <f>$G$36</f>
        <v>Porcentaje de Giros de Presupuesto de Inversión Directa Realizados</v>
      </c>
      <c r="AH36" s="62">
        <f t="shared" si="11"/>
        <v>0.04</v>
      </c>
      <c r="AI36" s="382">
        <v>0.0264</v>
      </c>
      <c r="AJ36" s="63">
        <f t="shared" si="12"/>
        <v>0.66</v>
      </c>
      <c r="AK36" s="58" t="s">
        <v>418</v>
      </c>
      <c r="AL36" s="58" t="s">
        <v>417</v>
      </c>
      <c r="AM36" s="61" t="str">
        <f>$G$36</f>
        <v>Porcentaje de Giros de Presupuesto de Inversión Directa Realizados</v>
      </c>
      <c r="AN36" s="62">
        <f t="shared" si="13"/>
        <v>0.1</v>
      </c>
      <c r="AO36" s="58"/>
      <c r="AP36" s="63">
        <f t="shared" si="14"/>
        <v>0</v>
      </c>
      <c r="AQ36" s="58"/>
      <c r="AR36" s="58"/>
      <c r="AS36" s="61" t="str">
        <f>$G$36</f>
        <v>Porcentaje de Giros de Presupuesto de Inversión Directa Realizados</v>
      </c>
      <c r="AT36" s="62">
        <f t="shared" si="4"/>
        <v>0.16</v>
      </c>
      <c r="AU36" s="58"/>
      <c r="AV36" s="63">
        <f t="shared" si="15"/>
        <v>0</v>
      </c>
      <c r="AW36" s="64"/>
      <c r="AX36" s="58"/>
      <c r="AY36" s="61" t="str">
        <f>$G$36</f>
        <v>Porcentaje de Giros de Presupuesto de Inversión Directa Realizados</v>
      </c>
      <c r="AZ36" s="62">
        <f t="shared" si="16"/>
        <v>0.3</v>
      </c>
      <c r="BA36" s="58"/>
      <c r="BB36" s="63">
        <f t="shared" si="17"/>
        <v>0</v>
      </c>
      <c r="BC36" s="65">
        <f t="shared" si="18"/>
        <v>0</v>
      </c>
      <c r="BD36" s="66"/>
    </row>
    <row r="37" spans="1:56" ht="147" customHeight="1" thickBot="1">
      <c r="A37" s="389">
        <v>19</v>
      </c>
      <c r="B37" s="288"/>
      <c r="C37" s="293"/>
      <c r="D37" s="147" t="s">
        <v>145</v>
      </c>
      <c r="E37" s="141">
        <v>0.01</v>
      </c>
      <c r="F37" s="144" t="s">
        <v>57</v>
      </c>
      <c r="G37" s="143" t="s">
        <v>146</v>
      </c>
      <c r="H37" s="143" t="s">
        <v>147</v>
      </c>
      <c r="I37" s="68" t="s">
        <v>60</v>
      </c>
      <c r="J37" s="55" t="s">
        <v>78</v>
      </c>
      <c r="K37" s="55" t="s">
        <v>148</v>
      </c>
      <c r="L37" s="256">
        <v>0.05</v>
      </c>
      <c r="M37" s="256">
        <v>0.1</v>
      </c>
      <c r="N37" s="256">
        <v>0.2</v>
      </c>
      <c r="O37" s="256">
        <v>0.15</v>
      </c>
      <c r="P37" s="70">
        <v>0.5</v>
      </c>
      <c r="Q37" s="53" t="s">
        <v>138</v>
      </c>
      <c r="R37" s="68"/>
      <c r="S37" s="80" t="s">
        <v>139</v>
      </c>
      <c r="T37" s="71" t="s">
        <v>140</v>
      </c>
      <c r="U37" s="72"/>
      <c r="V37" s="73"/>
      <c r="W37" s="73"/>
      <c r="X37" s="73"/>
      <c r="Y37" s="125"/>
      <c r="Z37" s="75"/>
      <c r="AA37" s="234" t="str">
        <f>$G$37</f>
        <v>Porcentaje de Giros de Presupuesto Comprometido Constituido como Obligaciones por Pagar de la Vigencia 2017 Realizados</v>
      </c>
      <c r="AB37" s="235">
        <f t="shared" si="10"/>
        <v>0.05</v>
      </c>
      <c r="AC37" s="238">
        <v>0.106</v>
      </c>
      <c r="AD37" s="233">
        <v>1</v>
      </c>
      <c r="AE37" s="374" t="s">
        <v>342</v>
      </c>
      <c r="AF37" s="305" t="s">
        <v>331</v>
      </c>
      <c r="AG37" s="61" t="str">
        <f>$G$37</f>
        <v>Porcentaje de Giros de Presupuesto Comprometido Constituido como Obligaciones por Pagar de la Vigencia 2017 Realizados</v>
      </c>
      <c r="AH37" s="62">
        <f t="shared" si="11"/>
        <v>0.1</v>
      </c>
      <c r="AI37" s="382">
        <v>0.3238</v>
      </c>
      <c r="AJ37" s="63">
        <f t="shared" si="12"/>
        <v>3.2379999999999995</v>
      </c>
      <c r="AK37" s="58" t="s">
        <v>419</v>
      </c>
      <c r="AL37" s="58" t="s">
        <v>417</v>
      </c>
      <c r="AM37" s="61" t="str">
        <f>$G$37</f>
        <v>Porcentaje de Giros de Presupuesto Comprometido Constituido como Obligaciones por Pagar de la Vigencia 2017 Realizados</v>
      </c>
      <c r="AN37" s="62">
        <f t="shared" si="13"/>
        <v>0.2</v>
      </c>
      <c r="AO37" s="58"/>
      <c r="AP37" s="63">
        <f t="shared" si="14"/>
        <v>0</v>
      </c>
      <c r="AQ37" s="58"/>
      <c r="AR37" s="58"/>
      <c r="AS37" s="61" t="str">
        <f>$G$37</f>
        <v>Porcentaje de Giros de Presupuesto Comprometido Constituido como Obligaciones por Pagar de la Vigencia 2017 Realizados</v>
      </c>
      <c r="AT37" s="62">
        <f t="shared" si="4"/>
        <v>0.15</v>
      </c>
      <c r="AU37" s="58"/>
      <c r="AV37" s="63">
        <f t="shared" si="15"/>
        <v>0</v>
      </c>
      <c r="AW37" s="64"/>
      <c r="AX37" s="58"/>
      <c r="AY37" s="61" t="str">
        <f>$G$37</f>
        <v>Porcentaje de Giros de Presupuesto Comprometido Constituido como Obligaciones por Pagar de la Vigencia 2017 Realizados</v>
      </c>
      <c r="AZ37" s="62">
        <f t="shared" si="16"/>
        <v>0.5</v>
      </c>
      <c r="BA37" s="58"/>
      <c r="BB37" s="63">
        <f t="shared" si="17"/>
        <v>0</v>
      </c>
      <c r="BC37" s="65">
        <f t="shared" si="18"/>
        <v>0</v>
      </c>
      <c r="BD37" s="66"/>
    </row>
    <row r="38" spans="1:56" ht="113.25" customHeight="1" thickBot="1">
      <c r="A38" s="390">
        <v>20</v>
      </c>
      <c r="B38" s="288"/>
      <c r="C38" s="293"/>
      <c r="D38" s="147" t="s">
        <v>149</v>
      </c>
      <c r="E38" s="141">
        <v>0.02</v>
      </c>
      <c r="F38" s="144" t="s">
        <v>57</v>
      </c>
      <c r="G38" s="143" t="s">
        <v>150</v>
      </c>
      <c r="H38" s="143" t="s">
        <v>151</v>
      </c>
      <c r="I38" s="68" t="s">
        <v>60</v>
      </c>
      <c r="J38" s="55" t="s">
        <v>78</v>
      </c>
      <c r="K38" s="55" t="s">
        <v>152</v>
      </c>
      <c r="L38" s="256">
        <v>0</v>
      </c>
      <c r="M38" s="256">
        <v>0.1</v>
      </c>
      <c r="N38" s="256">
        <v>0.35</v>
      </c>
      <c r="O38" s="256">
        <v>0.55</v>
      </c>
      <c r="P38" s="70">
        <v>1</v>
      </c>
      <c r="Q38" s="68" t="s">
        <v>63</v>
      </c>
      <c r="R38" s="68"/>
      <c r="S38" s="80" t="s">
        <v>153</v>
      </c>
      <c r="T38" s="72" t="s">
        <v>91</v>
      </c>
      <c r="U38" s="72"/>
      <c r="V38" s="73"/>
      <c r="W38" s="73"/>
      <c r="X38" s="73"/>
      <c r="Y38" s="125"/>
      <c r="Z38" s="75"/>
      <c r="AA38" s="234" t="str">
        <f>$G$38</f>
        <v>Porcentaje de Procesos Contractuales de Malla Vial y Parques de la Vigencia 2018 Realizados Utilizando los Pliegos Tipo</v>
      </c>
      <c r="AB38" s="235">
        <f t="shared" si="10"/>
        <v>0</v>
      </c>
      <c r="AC38" s="235">
        <v>0</v>
      </c>
      <c r="AD38" s="63"/>
      <c r="AE38" s="374" t="s">
        <v>337</v>
      </c>
      <c r="AF38" s="305"/>
      <c r="AG38" s="61" t="str">
        <f>$G$38</f>
        <v>Porcentaje de Procesos Contractuales de Malla Vial y Parques de la Vigencia 2018 Realizados Utilizando los Pliegos Tipo</v>
      </c>
      <c r="AH38" s="62">
        <f t="shared" si="11"/>
        <v>0.1</v>
      </c>
      <c r="AI38" s="383">
        <v>0</v>
      </c>
      <c r="AJ38" s="63">
        <f t="shared" si="12"/>
        <v>0</v>
      </c>
      <c r="AK38" s="58" t="s">
        <v>444</v>
      </c>
      <c r="AL38" s="58"/>
      <c r="AM38" s="61" t="str">
        <f>$G$38</f>
        <v>Porcentaje de Procesos Contractuales de Malla Vial y Parques de la Vigencia 2018 Realizados Utilizando los Pliegos Tipo</v>
      </c>
      <c r="AN38" s="62">
        <f t="shared" si="13"/>
        <v>0.35</v>
      </c>
      <c r="AO38" s="58"/>
      <c r="AP38" s="63">
        <f t="shared" si="14"/>
        <v>0</v>
      </c>
      <c r="AQ38" s="58"/>
      <c r="AR38" s="58"/>
      <c r="AS38" s="61" t="str">
        <f>$G$38</f>
        <v>Porcentaje de Procesos Contractuales de Malla Vial y Parques de la Vigencia 2018 Realizados Utilizando los Pliegos Tipo</v>
      </c>
      <c r="AT38" s="62">
        <f t="shared" si="4"/>
        <v>0.55</v>
      </c>
      <c r="AU38" s="58"/>
      <c r="AV38" s="63">
        <f t="shared" si="15"/>
        <v>0</v>
      </c>
      <c r="AW38" s="64"/>
      <c r="AX38" s="58"/>
      <c r="AY38" s="61" t="str">
        <f>$G$38</f>
        <v>Porcentaje de Procesos Contractuales de Malla Vial y Parques de la Vigencia 2018 Realizados Utilizando los Pliegos Tipo</v>
      </c>
      <c r="AZ38" s="62">
        <f t="shared" si="16"/>
        <v>1</v>
      </c>
      <c r="BA38" s="58"/>
      <c r="BB38" s="63">
        <f t="shared" si="17"/>
        <v>0</v>
      </c>
      <c r="BC38" s="65">
        <f t="shared" si="18"/>
        <v>0</v>
      </c>
      <c r="BD38" s="66"/>
    </row>
    <row r="39" spans="1:56" ht="335.25" customHeight="1" thickBot="1">
      <c r="A39" s="389">
        <v>21</v>
      </c>
      <c r="B39" s="288"/>
      <c r="C39" s="293"/>
      <c r="D39" s="147" t="s">
        <v>154</v>
      </c>
      <c r="E39" s="147">
        <v>0.03</v>
      </c>
      <c r="F39" s="144" t="s">
        <v>57</v>
      </c>
      <c r="G39" s="143" t="s">
        <v>155</v>
      </c>
      <c r="H39" s="143" t="s">
        <v>156</v>
      </c>
      <c r="I39" s="68" t="s">
        <v>60</v>
      </c>
      <c r="J39" s="55" t="s">
        <v>88</v>
      </c>
      <c r="K39" s="55" t="s">
        <v>157</v>
      </c>
      <c r="L39" s="256">
        <v>1</v>
      </c>
      <c r="M39" s="256">
        <v>1</v>
      </c>
      <c r="N39" s="256">
        <v>1</v>
      </c>
      <c r="O39" s="256">
        <v>1</v>
      </c>
      <c r="P39" s="70">
        <v>1</v>
      </c>
      <c r="Q39" s="68" t="s">
        <v>63</v>
      </c>
      <c r="R39" s="68"/>
      <c r="S39" s="80" t="s">
        <v>153</v>
      </c>
      <c r="T39" s="72" t="s">
        <v>91</v>
      </c>
      <c r="U39" s="72"/>
      <c r="V39" s="73"/>
      <c r="W39" s="73"/>
      <c r="X39" s="73"/>
      <c r="Y39" s="125"/>
      <c r="Z39" s="75"/>
      <c r="AA39" s="234" t="str">
        <f>$G$39</f>
        <v>Porcentaje de Publicación de los Procesos Contractuales del FDL y Modificaciones Contractuales Realizado</v>
      </c>
      <c r="AB39" s="235">
        <f t="shared" si="10"/>
        <v>1</v>
      </c>
      <c r="AC39" s="235">
        <v>1</v>
      </c>
      <c r="AD39" s="233">
        <f>AC39/AB39</f>
        <v>1</v>
      </c>
      <c r="AE39" s="373" t="s">
        <v>343</v>
      </c>
      <c r="AF39" s="305" t="s">
        <v>344</v>
      </c>
      <c r="AG39" s="61" t="str">
        <f>$G$39</f>
        <v>Porcentaje de Publicación de los Procesos Contractuales del FDL y Modificaciones Contractuales Realizado</v>
      </c>
      <c r="AH39" s="62">
        <f t="shared" si="11"/>
        <v>1</v>
      </c>
      <c r="AI39" s="383">
        <v>1</v>
      </c>
      <c r="AJ39" s="63">
        <f t="shared" si="12"/>
        <v>1</v>
      </c>
      <c r="AK39" s="58" t="s">
        <v>445</v>
      </c>
      <c r="AL39" s="305" t="s">
        <v>344</v>
      </c>
      <c r="AM39" s="61" t="str">
        <f>$G$39</f>
        <v>Porcentaje de Publicación de los Procesos Contractuales del FDL y Modificaciones Contractuales Realizado</v>
      </c>
      <c r="AN39" s="62">
        <f t="shared" si="13"/>
        <v>1</v>
      </c>
      <c r="AO39" s="58"/>
      <c r="AP39" s="63">
        <f t="shared" si="14"/>
        <v>0</v>
      </c>
      <c r="AQ39" s="58"/>
      <c r="AR39" s="58"/>
      <c r="AS39" s="61" t="str">
        <f>$G$39</f>
        <v>Porcentaje de Publicación de los Procesos Contractuales del FDL y Modificaciones Contractuales Realizado</v>
      </c>
      <c r="AT39" s="62">
        <f t="shared" si="4"/>
        <v>1</v>
      </c>
      <c r="AU39" s="58"/>
      <c r="AV39" s="63">
        <f t="shared" si="15"/>
        <v>0</v>
      </c>
      <c r="AW39" s="64"/>
      <c r="AX39" s="58"/>
      <c r="AY39" s="61" t="str">
        <f>$G$39</f>
        <v>Porcentaje de Publicación de los Procesos Contractuales del FDL y Modificaciones Contractuales Realizado</v>
      </c>
      <c r="AZ39" s="62">
        <f t="shared" si="16"/>
        <v>1</v>
      </c>
      <c r="BA39" s="58"/>
      <c r="BB39" s="63">
        <f t="shared" si="17"/>
        <v>0</v>
      </c>
      <c r="BC39" s="65">
        <f t="shared" si="18"/>
        <v>0</v>
      </c>
      <c r="BD39" s="66"/>
    </row>
    <row r="40" spans="1:56" ht="102" customHeight="1" thickBot="1">
      <c r="A40" s="390">
        <v>22</v>
      </c>
      <c r="B40" s="288"/>
      <c r="C40" s="293"/>
      <c r="D40" s="147" t="s">
        <v>158</v>
      </c>
      <c r="E40" s="148">
        <v>0.01</v>
      </c>
      <c r="F40" s="144" t="s">
        <v>57</v>
      </c>
      <c r="G40" s="69" t="s">
        <v>159</v>
      </c>
      <c r="H40" s="69" t="s">
        <v>159</v>
      </c>
      <c r="I40" s="68" t="s">
        <v>60</v>
      </c>
      <c r="J40" s="55" t="s">
        <v>88</v>
      </c>
      <c r="K40" s="55" t="s">
        <v>160</v>
      </c>
      <c r="L40" s="256">
        <v>0.8</v>
      </c>
      <c r="M40" s="256">
        <v>0.8</v>
      </c>
      <c r="N40" s="256">
        <v>0.8</v>
      </c>
      <c r="O40" s="256">
        <v>0.8</v>
      </c>
      <c r="P40" s="70">
        <v>0.8</v>
      </c>
      <c r="Q40" s="68" t="s">
        <v>63</v>
      </c>
      <c r="R40" s="68"/>
      <c r="S40" s="80" t="s">
        <v>161</v>
      </c>
      <c r="T40" s="72" t="s">
        <v>91</v>
      </c>
      <c r="U40" s="72"/>
      <c r="V40" s="73"/>
      <c r="W40" s="73"/>
      <c r="X40" s="73"/>
      <c r="Y40" s="125"/>
      <c r="Z40" s="75"/>
      <c r="AA40" s="234" t="str">
        <f>$G$40</f>
        <v>Porcentaje de bienes de caracteristicas tecnicas uniformes de común utilización aquiridos a través del portal CCE</v>
      </c>
      <c r="AB40" s="235">
        <f t="shared" si="10"/>
        <v>0.8</v>
      </c>
      <c r="AC40" s="235">
        <v>0.8</v>
      </c>
      <c r="AD40" s="233">
        <f>AC40/AB40</f>
        <v>1</v>
      </c>
      <c r="AE40" s="305" t="s">
        <v>351</v>
      </c>
      <c r="AF40" s="305"/>
      <c r="AG40" s="61" t="str">
        <f>$G$40</f>
        <v>Porcentaje de bienes de caracteristicas tecnicas uniformes de común utilización aquiridos a través del portal CCE</v>
      </c>
      <c r="AH40" s="62">
        <f t="shared" si="11"/>
        <v>0.8</v>
      </c>
      <c r="AI40" s="383">
        <v>0.8</v>
      </c>
      <c r="AJ40" s="63">
        <f t="shared" si="12"/>
        <v>1</v>
      </c>
      <c r="AK40" s="305" t="s">
        <v>446</v>
      </c>
      <c r="AL40" s="58"/>
      <c r="AM40" s="61" t="str">
        <f>$G$40</f>
        <v>Porcentaje de bienes de caracteristicas tecnicas uniformes de común utilización aquiridos a través del portal CCE</v>
      </c>
      <c r="AN40" s="62">
        <f t="shared" si="13"/>
        <v>0.8</v>
      </c>
      <c r="AO40" s="58"/>
      <c r="AP40" s="63">
        <f t="shared" si="14"/>
        <v>0</v>
      </c>
      <c r="AQ40" s="58"/>
      <c r="AR40" s="58"/>
      <c r="AS40" s="61" t="str">
        <f>$G$40</f>
        <v>Porcentaje de bienes de caracteristicas tecnicas uniformes de común utilización aquiridos a través del portal CCE</v>
      </c>
      <c r="AT40" s="62">
        <f t="shared" si="4"/>
        <v>0.8</v>
      </c>
      <c r="AU40" s="58"/>
      <c r="AV40" s="63">
        <f t="shared" si="15"/>
        <v>0</v>
      </c>
      <c r="AW40" s="64"/>
      <c r="AX40" s="58"/>
      <c r="AY40" s="61" t="str">
        <f>$G$40</f>
        <v>Porcentaje de bienes de caracteristicas tecnicas uniformes de común utilización aquiridos a través del portal CCE</v>
      </c>
      <c r="AZ40" s="62">
        <f t="shared" si="16"/>
        <v>0.8</v>
      </c>
      <c r="BA40" s="58"/>
      <c r="BB40" s="63">
        <f t="shared" si="17"/>
        <v>0</v>
      </c>
      <c r="BC40" s="65">
        <f t="shared" si="18"/>
        <v>0</v>
      </c>
      <c r="BD40" s="66"/>
    </row>
    <row r="41" spans="1:56" ht="232.5" customHeight="1" thickBot="1">
      <c r="A41" s="389">
        <v>23</v>
      </c>
      <c r="B41" s="288"/>
      <c r="C41" s="293"/>
      <c r="D41" s="147" t="s">
        <v>162</v>
      </c>
      <c r="E41" s="147">
        <v>0.01</v>
      </c>
      <c r="F41" s="144" t="s">
        <v>57</v>
      </c>
      <c r="G41" s="69" t="s">
        <v>163</v>
      </c>
      <c r="H41" s="69" t="s">
        <v>164</v>
      </c>
      <c r="I41" s="79" t="s">
        <v>60</v>
      </c>
      <c r="J41" s="55" t="s">
        <v>88</v>
      </c>
      <c r="K41" s="55" t="s">
        <v>165</v>
      </c>
      <c r="L41" s="247">
        <v>1</v>
      </c>
      <c r="M41" s="247">
        <v>1</v>
      </c>
      <c r="N41" s="247">
        <v>1</v>
      </c>
      <c r="O41" s="247">
        <v>1</v>
      </c>
      <c r="P41" s="78">
        <v>1</v>
      </c>
      <c r="Q41" s="68" t="s">
        <v>63</v>
      </c>
      <c r="R41" s="79"/>
      <c r="S41" s="80" t="s">
        <v>153</v>
      </c>
      <c r="T41" s="72" t="s">
        <v>91</v>
      </c>
      <c r="U41" s="80"/>
      <c r="V41" s="81"/>
      <c r="W41" s="81"/>
      <c r="X41" s="81"/>
      <c r="Y41" s="82"/>
      <c r="Z41" s="83"/>
      <c r="AA41" s="234" t="str">
        <f>$G$41</f>
        <v>Porcentaje de Lineamientos Establecidos en la Directiva 12 de 2016 o Aquella que la Modifique Aplicados</v>
      </c>
      <c r="AB41" s="235">
        <f t="shared" si="10"/>
        <v>1</v>
      </c>
      <c r="AC41" s="235">
        <v>1</v>
      </c>
      <c r="AD41" s="233">
        <f>AC41/AB41</f>
        <v>1</v>
      </c>
      <c r="AE41" s="373" t="s">
        <v>349</v>
      </c>
      <c r="AF41" s="305" t="s">
        <v>338</v>
      </c>
      <c r="AG41" s="61" t="str">
        <f>$G$41</f>
        <v>Porcentaje de Lineamientos Establecidos en la Directiva 12 de 2016 o Aquella que la Modifique Aplicados</v>
      </c>
      <c r="AH41" s="62">
        <f t="shared" si="11"/>
        <v>1</v>
      </c>
      <c r="AI41" s="383">
        <v>1</v>
      </c>
      <c r="AJ41" s="63">
        <f t="shared" si="12"/>
        <v>1</v>
      </c>
      <c r="AK41" s="58" t="s">
        <v>447</v>
      </c>
      <c r="AL41" s="305" t="s">
        <v>338</v>
      </c>
      <c r="AM41" s="61" t="str">
        <f>$G$41</f>
        <v>Porcentaje de Lineamientos Establecidos en la Directiva 12 de 2016 o Aquella que la Modifique Aplicados</v>
      </c>
      <c r="AN41" s="62">
        <f t="shared" si="13"/>
        <v>1</v>
      </c>
      <c r="AO41" s="58"/>
      <c r="AP41" s="63">
        <f t="shared" si="14"/>
        <v>0</v>
      </c>
      <c r="AQ41" s="58"/>
      <c r="AR41" s="58"/>
      <c r="AS41" s="61" t="str">
        <f>$G$41</f>
        <v>Porcentaje de Lineamientos Establecidos en la Directiva 12 de 2016 o Aquella que la Modifique Aplicados</v>
      </c>
      <c r="AT41" s="62">
        <f t="shared" si="4"/>
        <v>1</v>
      </c>
      <c r="AU41" s="58"/>
      <c r="AV41" s="63">
        <f t="shared" si="15"/>
        <v>0</v>
      </c>
      <c r="AW41" s="64"/>
      <c r="AX41" s="58"/>
      <c r="AY41" s="61" t="str">
        <f>$G$41</f>
        <v>Porcentaje de Lineamientos Establecidos en la Directiva 12 de 2016 o Aquella que la Modifique Aplicados</v>
      </c>
      <c r="AZ41" s="62">
        <f t="shared" si="16"/>
        <v>1</v>
      </c>
      <c r="BA41" s="58"/>
      <c r="BB41" s="63">
        <f t="shared" si="17"/>
        <v>0</v>
      </c>
      <c r="BC41" s="65">
        <f t="shared" si="18"/>
        <v>0</v>
      </c>
      <c r="BD41" s="66"/>
    </row>
    <row r="42" spans="1:56" s="308" customFormat="1" ht="181.5" customHeight="1" thickBot="1">
      <c r="A42" s="388">
        <v>24</v>
      </c>
      <c r="B42" s="296"/>
      <c r="C42" s="314"/>
      <c r="D42" s="320" t="s">
        <v>166</v>
      </c>
      <c r="E42" s="310">
        <v>0.01</v>
      </c>
      <c r="F42" s="311" t="s">
        <v>57</v>
      </c>
      <c r="G42" s="315" t="s">
        <v>167</v>
      </c>
      <c r="H42" s="311" t="s">
        <v>168</v>
      </c>
      <c r="I42" s="311" t="s">
        <v>188</v>
      </c>
      <c r="J42" s="311" t="s">
        <v>71</v>
      </c>
      <c r="K42" s="311" t="s">
        <v>169</v>
      </c>
      <c r="L42" s="283"/>
      <c r="M42" s="283">
        <v>1</v>
      </c>
      <c r="N42" s="283">
        <v>1</v>
      </c>
      <c r="O42" s="283">
        <v>1</v>
      </c>
      <c r="P42" s="283">
        <v>1</v>
      </c>
      <c r="Q42" s="311" t="s">
        <v>63</v>
      </c>
      <c r="R42" s="303" t="s">
        <v>395</v>
      </c>
      <c r="S42" s="303" t="s">
        <v>396</v>
      </c>
      <c r="T42" s="303" t="s">
        <v>395</v>
      </c>
      <c r="U42" s="303" t="s">
        <v>268</v>
      </c>
      <c r="V42" s="316"/>
      <c r="W42" s="316"/>
      <c r="X42" s="316"/>
      <c r="Y42" s="82"/>
      <c r="Z42" s="317"/>
      <c r="AA42" s="234" t="str">
        <f>$G$42</f>
        <v>Porcentaje de Ejecución del Plan de Implementación del SIPSE Local</v>
      </c>
      <c r="AB42" s="235">
        <f t="shared" si="10"/>
        <v>0</v>
      </c>
      <c r="AC42" s="238" t="s">
        <v>394</v>
      </c>
      <c r="AD42" s="238" t="s">
        <v>394</v>
      </c>
      <c r="AE42" s="238" t="s">
        <v>394</v>
      </c>
      <c r="AF42" s="238" t="s">
        <v>394</v>
      </c>
      <c r="AG42" s="234" t="str">
        <f>$G$42</f>
        <v>Porcentaje de Ejecución del Plan de Implementación del SIPSE Local</v>
      </c>
      <c r="AH42" s="235">
        <f t="shared" si="11"/>
        <v>1</v>
      </c>
      <c r="AI42" s="239">
        <v>1</v>
      </c>
      <c r="AJ42" s="63">
        <f t="shared" si="12"/>
        <v>1</v>
      </c>
      <c r="AK42" s="242" t="s">
        <v>435</v>
      </c>
      <c r="AL42" s="242" t="s">
        <v>434</v>
      </c>
      <c r="AM42" s="234" t="str">
        <f>$G$42</f>
        <v>Porcentaje de Ejecución del Plan de Implementación del SIPSE Local</v>
      </c>
      <c r="AN42" s="235">
        <f t="shared" si="13"/>
        <v>1</v>
      </c>
      <c r="AO42" s="242"/>
      <c r="AP42" s="63">
        <f t="shared" si="14"/>
        <v>0</v>
      </c>
      <c r="AQ42" s="242"/>
      <c r="AR42" s="242"/>
      <c r="AS42" s="234" t="str">
        <f>$G$42</f>
        <v>Porcentaje de Ejecución del Plan de Implementación del SIPSE Local</v>
      </c>
      <c r="AT42" s="235">
        <f t="shared" si="4"/>
        <v>1</v>
      </c>
      <c r="AU42" s="242"/>
      <c r="AV42" s="63">
        <f t="shared" si="15"/>
        <v>0</v>
      </c>
      <c r="AW42" s="318"/>
      <c r="AX42" s="242"/>
      <c r="AY42" s="234" t="str">
        <f>$G$42</f>
        <v>Porcentaje de Ejecución del Plan de Implementación del SIPSE Local</v>
      </c>
      <c r="AZ42" s="235">
        <f t="shared" si="16"/>
        <v>1</v>
      </c>
      <c r="BA42" s="242"/>
      <c r="BB42" s="63">
        <f t="shared" si="17"/>
        <v>0</v>
      </c>
      <c r="BC42" s="65">
        <f t="shared" si="18"/>
        <v>0</v>
      </c>
      <c r="BD42" s="319"/>
    </row>
    <row r="43" spans="1:56" s="308" customFormat="1" ht="129" customHeight="1" thickBot="1">
      <c r="A43" s="387">
        <v>25</v>
      </c>
      <c r="B43" s="296"/>
      <c r="C43" s="314"/>
      <c r="D43" s="320" t="s">
        <v>170</v>
      </c>
      <c r="E43" s="149">
        <v>0.02</v>
      </c>
      <c r="F43" s="321" t="s">
        <v>57</v>
      </c>
      <c r="G43" s="322" t="s">
        <v>171</v>
      </c>
      <c r="H43" s="323" t="s">
        <v>172</v>
      </c>
      <c r="I43" s="323" t="s">
        <v>60</v>
      </c>
      <c r="J43" s="324" t="s">
        <v>71</v>
      </c>
      <c r="K43" s="324" t="s">
        <v>173</v>
      </c>
      <c r="L43" s="256">
        <v>1</v>
      </c>
      <c r="M43" s="256">
        <v>1</v>
      </c>
      <c r="N43" s="256">
        <v>1</v>
      </c>
      <c r="O43" s="256">
        <v>1</v>
      </c>
      <c r="P43" s="256">
        <v>1</v>
      </c>
      <c r="Q43" s="323" t="s">
        <v>63</v>
      </c>
      <c r="R43" s="323"/>
      <c r="S43" s="325" t="s">
        <v>174</v>
      </c>
      <c r="T43" s="320" t="s">
        <v>175</v>
      </c>
      <c r="U43" s="320"/>
      <c r="V43" s="312"/>
      <c r="W43" s="312"/>
      <c r="X43" s="312"/>
      <c r="Y43" s="74"/>
      <c r="Z43" s="313"/>
      <c r="AA43" s="234" t="str">
        <f>$G$43</f>
        <v>Porcentaje de asistencia a las jornadas programadas por la Dirección Financiera de la SDG</v>
      </c>
      <c r="AB43" s="235">
        <f t="shared" si="10"/>
        <v>1</v>
      </c>
      <c r="AC43" s="240">
        <v>0.5</v>
      </c>
      <c r="AD43" s="233">
        <f>AC43/AB43</f>
        <v>0.5</v>
      </c>
      <c r="AE43" s="374" t="s">
        <v>397</v>
      </c>
      <c r="AF43" s="326" t="s">
        <v>398</v>
      </c>
      <c r="AG43" s="234" t="str">
        <f>$G$43</f>
        <v>Porcentaje de asistencia a las jornadas programadas por la Dirección Financiera de la SDG</v>
      </c>
      <c r="AH43" s="235">
        <f t="shared" si="11"/>
        <v>1</v>
      </c>
      <c r="AI43" s="240">
        <v>1</v>
      </c>
      <c r="AJ43" s="63">
        <f t="shared" si="12"/>
        <v>1</v>
      </c>
      <c r="AK43" s="312" t="s">
        <v>436</v>
      </c>
      <c r="AL43" s="312" t="s">
        <v>433</v>
      </c>
      <c r="AM43" s="234" t="str">
        <f>$G$43</f>
        <v>Porcentaje de asistencia a las jornadas programadas por la Dirección Financiera de la SDG</v>
      </c>
      <c r="AN43" s="235">
        <f t="shared" si="13"/>
        <v>1</v>
      </c>
      <c r="AO43" s="312"/>
      <c r="AP43" s="63">
        <f t="shared" si="14"/>
        <v>0</v>
      </c>
      <c r="AQ43" s="312"/>
      <c r="AR43" s="312"/>
      <c r="AS43" s="234" t="str">
        <f>$G$43</f>
        <v>Porcentaje de asistencia a las jornadas programadas por la Dirección Financiera de la SDG</v>
      </c>
      <c r="AT43" s="235">
        <f t="shared" si="4"/>
        <v>1</v>
      </c>
      <c r="AU43" s="312"/>
      <c r="AV43" s="63">
        <f t="shared" si="15"/>
        <v>0</v>
      </c>
      <c r="AW43" s="327"/>
      <c r="AX43" s="312"/>
      <c r="AY43" s="234" t="str">
        <f>$G$43</f>
        <v>Porcentaje de asistencia a las jornadas programadas por la Dirección Financiera de la SDG</v>
      </c>
      <c r="AZ43" s="235">
        <f t="shared" si="16"/>
        <v>1</v>
      </c>
      <c r="BA43" s="312"/>
      <c r="BB43" s="63">
        <f t="shared" si="17"/>
        <v>0</v>
      </c>
      <c r="BC43" s="65">
        <f t="shared" si="18"/>
        <v>0</v>
      </c>
      <c r="BD43" s="327"/>
    </row>
    <row r="44" spans="1:56" ht="216.75" customHeight="1" thickBot="1">
      <c r="A44" s="394">
        <v>26</v>
      </c>
      <c r="B44" s="288"/>
      <c r="C44" s="293"/>
      <c r="D44" s="72" t="s">
        <v>176</v>
      </c>
      <c r="E44" s="150">
        <v>0.03</v>
      </c>
      <c r="F44" s="68" t="s">
        <v>68</v>
      </c>
      <c r="G44" s="143" t="s">
        <v>177</v>
      </c>
      <c r="H44" s="68" t="s">
        <v>178</v>
      </c>
      <c r="I44" s="68" t="s">
        <v>60</v>
      </c>
      <c r="J44" s="55" t="s">
        <v>88</v>
      </c>
      <c r="K44" s="55" t="s">
        <v>179</v>
      </c>
      <c r="L44" s="256">
        <v>1</v>
      </c>
      <c r="M44" s="256">
        <v>1</v>
      </c>
      <c r="N44" s="256">
        <v>1</v>
      </c>
      <c r="O44" s="256">
        <v>1</v>
      </c>
      <c r="P44" s="70">
        <v>1</v>
      </c>
      <c r="Q44" s="68" t="s">
        <v>63</v>
      </c>
      <c r="R44" s="79"/>
      <c r="S44" s="80" t="s">
        <v>180</v>
      </c>
      <c r="T44" s="80" t="s">
        <v>181</v>
      </c>
      <c r="U44" s="80"/>
      <c r="V44" s="81"/>
      <c r="W44" s="81"/>
      <c r="X44" s="81"/>
      <c r="Y44" s="82"/>
      <c r="Z44" s="83"/>
      <c r="AA44" s="234" t="str">
        <f>$G$44</f>
        <v>Porcentaje de reporte de información insumo para contabilidad</v>
      </c>
      <c r="AB44" s="235">
        <f t="shared" si="10"/>
        <v>1</v>
      </c>
      <c r="AC44" s="241">
        <v>0.75</v>
      </c>
      <c r="AD44" s="233">
        <f>AC44/AB44</f>
        <v>0.75</v>
      </c>
      <c r="AE44" s="375" t="s">
        <v>352</v>
      </c>
      <c r="AF44" s="375" t="s">
        <v>353</v>
      </c>
      <c r="AG44" s="61" t="str">
        <f>$G$44</f>
        <v>Porcentaje de reporte de información insumo para contabilidad</v>
      </c>
      <c r="AH44" s="62">
        <f t="shared" si="11"/>
        <v>1</v>
      </c>
      <c r="AI44" s="396">
        <v>1</v>
      </c>
      <c r="AJ44" s="63">
        <f t="shared" si="12"/>
        <v>1</v>
      </c>
      <c r="AK44" s="81" t="s">
        <v>448</v>
      </c>
      <c r="AL44" s="81" t="s">
        <v>449</v>
      </c>
      <c r="AM44" s="61" t="str">
        <f>$G$44</f>
        <v>Porcentaje de reporte de información insumo para contabilidad</v>
      </c>
      <c r="AN44" s="62">
        <f t="shared" si="13"/>
        <v>1</v>
      </c>
      <c r="AO44" s="81"/>
      <c r="AP44" s="63">
        <f t="shared" si="14"/>
        <v>0</v>
      </c>
      <c r="AQ44" s="81"/>
      <c r="AR44" s="81"/>
      <c r="AS44" s="61" t="str">
        <f>$G$44</f>
        <v>Porcentaje de reporte de información insumo para contabilidad</v>
      </c>
      <c r="AT44" s="62">
        <f t="shared" si="4"/>
        <v>1</v>
      </c>
      <c r="AU44" s="81"/>
      <c r="AV44" s="63">
        <f t="shared" si="15"/>
        <v>0</v>
      </c>
      <c r="AW44" s="151"/>
      <c r="AX44" s="81"/>
      <c r="AY44" s="61" t="str">
        <f>$G$44</f>
        <v>Porcentaje de reporte de información insumo para contabilidad</v>
      </c>
      <c r="AZ44" s="62">
        <f t="shared" si="16"/>
        <v>1</v>
      </c>
      <c r="BA44" s="81"/>
      <c r="BB44" s="63">
        <f t="shared" si="17"/>
        <v>0</v>
      </c>
      <c r="BC44" s="65">
        <f t="shared" si="18"/>
        <v>0</v>
      </c>
      <c r="BD44" s="151"/>
    </row>
    <row r="45" spans="1:56" ht="93.75" customHeight="1" thickBot="1">
      <c r="A45" s="152"/>
      <c r="B45" s="288"/>
      <c r="C45" s="293"/>
      <c r="D45" s="153" t="s">
        <v>83</v>
      </c>
      <c r="E45" s="154">
        <v>0.17</v>
      </c>
      <c r="F45" s="155"/>
      <c r="G45" s="156"/>
      <c r="H45" s="156"/>
      <c r="I45" s="155"/>
      <c r="J45" s="55"/>
      <c r="K45" s="55"/>
      <c r="L45" s="257"/>
      <c r="M45" s="257"/>
      <c r="N45" s="257"/>
      <c r="O45" s="257"/>
      <c r="P45" s="155"/>
      <c r="Q45" s="157"/>
      <c r="R45" s="157"/>
      <c r="S45" s="158"/>
      <c r="T45" s="158"/>
      <c r="U45" s="158"/>
      <c r="V45" s="159"/>
      <c r="W45" s="159"/>
      <c r="X45" s="159"/>
      <c r="Y45" s="160"/>
      <c r="Z45" s="161"/>
      <c r="AA45" s="234"/>
      <c r="AB45" s="235"/>
      <c r="AC45" s="242"/>
      <c r="AD45" s="63"/>
      <c r="AE45" s="338"/>
      <c r="AF45" s="338"/>
      <c r="AG45" s="61"/>
      <c r="AH45" s="62"/>
      <c r="AI45" s="84"/>
      <c r="AJ45" s="63"/>
      <c r="AK45" s="84"/>
      <c r="AL45" s="84"/>
      <c r="AM45" s="61"/>
      <c r="AN45" s="62"/>
      <c r="AO45" s="84"/>
      <c r="AP45" s="63"/>
      <c r="AQ45" s="84"/>
      <c r="AR45" s="84"/>
      <c r="AS45" s="61"/>
      <c r="AT45" s="62"/>
      <c r="AU45" s="84"/>
      <c r="AV45" s="63"/>
      <c r="AW45" s="85"/>
      <c r="AX45" s="84"/>
      <c r="AY45" s="61"/>
      <c r="AZ45" s="62"/>
      <c r="BA45" s="84"/>
      <c r="BB45" s="63"/>
      <c r="BC45" s="65"/>
      <c r="BD45" s="86"/>
    </row>
    <row r="46" spans="1:56" ht="266.25" customHeight="1" thickBot="1">
      <c r="A46" s="389">
        <v>27</v>
      </c>
      <c r="B46" s="288"/>
      <c r="C46" s="294" t="s">
        <v>182</v>
      </c>
      <c r="D46" s="162" t="s">
        <v>183</v>
      </c>
      <c r="E46" s="163">
        <v>0.07</v>
      </c>
      <c r="F46" s="164" t="s">
        <v>57</v>
      </c>
      <c r="G46" s="165" t="s">
        <v>184</v>
      </c>
      <c r="H46" s="166" t="s">
        <v>185</v>
      </c>
      <c r="I46" s="164" t="s">
        <v>60</v>
      </c>
      <c r="J46" s="164" t="s">
        <v>88</v>
      </c>
      <c r="K46" s="164" t="s">
        <v>186</v>
      </c>
      <c r="L46" s="258">
        <v>1</v>
      </c>
      <c r="M46" s="258">
        <v>1</v>
      </c>
      <c r="N46" s="258">
        <v>1</v>
      </c>
      <c r="O46" s="258">
        <v>1</v>
      </c>
      <c r="P46" s="167">
        <v>1</v>
      </c>
      <c r="Q46" s="164" t="s">
        <v>63</v>
      </c>
      <c r="R46" s="164"/>
      <c r="S46" s="164" t="s">
        <v>180</v>
      </c>
      <c r="T46" s="168" t="s">
        <v>91</v>
      </c>
      <c r="U46" s="168"/>
      <c r="V46" s="159"/>
      <c r="W46" s="159"/>
      <c r="X46" s="159"/>
      <c r="Y46" s="160"/>
      <c r="Z46" s="161"/>
      <c r="AA46" s="234" t="str">
        <f>$G$46</f>
        <v>Porcentaje de Requerimientos Asignados a la Alcaldia Local Respondidos</v>
      </c>
      <c r="AB46" s="235">
        <f>L46</f>
        <v>1</v>
      </c>
      <c r="AC46" s="236">
        <v>0.0913</v>
      </c>
      <c r="AD46" s="233">
        <f>AC46/AB46</f>
        <v>0.0913</v>
      </c>
      <c r="AE46" s="376" t="s">
        <v>354</v>
      </c>
      <c r="AF46" s="338" t="s">
        <v>91</v>
      </c>
      <c r="AG46" s="61" t="str">
        <f>$G$46</f>
        <v>Porcentaje de Requerimientos Asignados a la Alcaldia Local Respondidos</v>
      </c>
      <c r="AH46" s="62">
        <f>M46</f>
        <v>1</v>
      </c>
      <c r="AI46" s="397">
        <v>0.31</v>
      </c>
      <c r="AJ46" s="63">
        <f>AI46/AH46</f>
        <v>0.31</v>
      </c>
      <c r="AK46" s="84" t="s">
        <v>450</v>
      </c>
      <c r="AL46" s="338" t="s">
        <v>91</v>
      </c>
      <c r="AM46" s="61" t="str">
        <f>$G$46</f>
        <v>Porcentaje de Requerimientos Asignados a la Alcaldia Local Respondidos</v>
      </c>
      <c r="AN46" s="62">
        <f>N46</f>
        <v>1</v>
      </c>
      <c r="AO46" s="84"/>
      <c r="AP46" s="63">
        <f>AO46/AN46</f>
        <v>0</v>
      </c>
      <c r="AQ46" s="84"/>
      <c r="AR46" s="84"/>
      <c r="AS46" s="61" t="str">
        <f>$G$46</f>
        <v>Porcentaje de Requerimientos Asignados a la Alcaldia Local Respondidos</v>
      </c>
      <c r="AT46" s="62">
        <f>O46</f>
        <v>1</v>
      </c>
      <c r="AU46" s="84"/>
      <c r="AV46" s="63">
        <f>AU46/AT46</f>
        <v>0</v>
      </c>
      <c r="AW46" s="85"/>
      <c r="AX46" s="84"/>
      <c r="AY46" s="61" t="str">
        <f>$G$46</f>
        <v>Porcentaje de Requerimientos Asignados a la Alcaldia Local Respondidos</v>
      </c>
      <c r="AZ46" s="62">
        <f>P46</f>
        <v>1</v>
      </c>
      <c r="BA46" s="84"/>
      <c r="BB46" s="63">
        <f>BA46/AZ46</f>
        <v>0</v>
      </c>
      <c r="BC46" s="65">
        <f>BB46*E46</f>
        <v>0</v>
      </c>
      <c r="BD46" s="86"/>
    </row>
    <row r="47" spans="1:56" ht="93.75" customHeight="1" thickBot="1">
      <c r="A47" s="50"/>
      <c r="B47" s="288"/>
      <c r="C47" s="294"/>
      <c r="D47" s="169" t="s">
        <v>83</v>
      </c>
      <c r="E47" s="170">
        <v>0.07</v>
      </c>
      <c r="F47" s="171"/>
      <c r="G47" s="172"/>
      <c r="H47" s="172"/>
      <c r="I47" s="171"/>
      <c r="J47" s="164"/>
      <c r="K47" s="164"/>
      <c r="L47" s="259"/>
      <c r="M47" s="259"/>
      <c r="N47" s="259"/>
      <c r="O47" s="259"/>
      <c r="P47" s="171"/>
      <c r="Q47" s="171"/>
      <c r="R47" s="171"/>
      <c r="S47" s="173"/>
      <c r="T47" s="173"/>
      <c r="U47" s="173"/>
      <c r="V47" s="174"/>
      <c r="W47" s="174"/>
      <c r="X47" s="174"/>
      <c r="Y47" s="175"/>
      <c r="Z47" s="176"/>
      <c r="AA47" s="234"/>
      <c r="AB47" s="235"/>
      <c r="AC47" s="237"/>
      <c r="AD47" s="63"/>
      <c r="AE47" s="338"/>
      <c r="AF47" s="362"/>
      <c r="AG47" s="61"/>
      <c r="AH47" s="62"/>
      <c r="AI47" s="96"/>
      <c r="AJ47" s="63"/>
      <c r="AK47" s="96"/>
      <c r="AL47" s="96"/>
      <c r="AM47" s="61"/>
      <c r="AN47" s="62"/>
      <c r="AO47" s="96"/>
      <c r="AP47" s="63"/>
      <c r="AQ47" s="96"/>
      <c r="AR47" s="96"/>
      <c r="AS47" s="61"/>
      <c r="AT47" s="62"/>
      <c r="AU47" s="96"/>
      <c r="AV47" s="63"/>
      <c r="AW47" s="100"/>
      <c r="AX47" s="96"/>
      <c r="AY47" s="61"/>
      <c r="AZ47" s="62"/>
      <c r="BA47" s="96"/>
      <c r="BB47" s="63"/>
      <c r="BC47" s="65"/>
      <c r="BD47" s="101"/>
    </row>
    <row r="48" spans="1:56" s="308" customFormat="1" ht="207.75" customHeight="1" thickBot="1">
      <c r="A48" s="387">
        <v>28</v>
      </c>
      <c r="B48" s="296"/>
      <c r="C48" s="314" t="s">
        <v>187</v>
      </c>
      <c r="D48" s="285" t="s">
        <v>399</v>
      </c>
      <c r="E48" s="328">
        <v>0.05</v>
      </c>
      <c r="F48" s="284" t="s">
        <v>68</v>
      </c>
      <c r="G48" s="329" t="s">
        <v>400</v>
      </c>
      <c r="H48" s="329" t="s">
        <v>401</v>
      </c>
      <c r="I48" s="284">
        <v>1774</v>
      </c>
      <c r="J48" s="330" t="s">
        <v>71</v>
      </c>
      <c r="K48" s="330" t="s">
        <v>402</v>
      </c>
      <c r="L48" s="284"/>
      <c r="M48" s="284"/>
      <c r="N48" s="286" t="s">
        <v>414</v>
      </c>
      <c r="O48" s="286" t="s">
        <v>415</v>
      </c>
      <c r="P48" s="286">
        <v>1</v>
      </c>
      <c r="Q48" s="284" t="s">
        <v>63</v>
      </c>
      <c r="R48" s="331" t="s">
        <v>189</v>
      </c>
      <c r="S48" s="331" t="s">
        <v>403</v>
      </c>
      <c r="T48" s="332" t="s">
        <v>404</v>
      </c>
      <c r="U48" s="332" t="s">
        <v>268</v>
      </c>
      <c r="V48" s="234"/>
      <c r="W48" s="234"/>
      <c r="X48" s="234"/>
      <c r="Y48" s="59"/>
      <c r="Z48" s="304"/>
      <c r="AA48" s="234" t="str">
        <f>$G$48</f>
        <v>TRD de contratos aplicada para la serie de contratos en la alcaldía local para la documentación producida entre el 29 de diciembre de 2006 al 29 de septiembre de 2016</v>
      </c>
      <c r="AB48" s="234">
        <f>L48</f>
        <v>0</v>
      </c>
      <c r="AC48" s="234" t="s">
        <v>394</v>
      </c>
      <c r="AD48" s="234" t="s">
        <v>394</v>
      </c>
      <c r="AE48" s="234" t="s">
        <v>394</v>
      </c>
      <c r="AF48" s="234" t="s">
        <v>394</v>
      </c>
      <c r="AG48" s="234" t="str">
        <f>$G$48</f>
        <v>TRD de contratos aplicada para la serie de contratos en la alcaldía local para la documentación producida entre el 29 de diciembre de 2006 al 29 de septiembre de 2016</v>
      </c>
      <c r="AH48" s="234">
        <f>M48</f>
        <v>0</v>
      </c>
      <c r="AI48" s="234">
        <v>0</v>
      </c>
      <c r="AJ48" s="63" t="e">
        <f>AI48/AH48</f>
        <v>#DIV/0!</v>
      </c>
      <c r="AK48" s="234" t="s">
        <v>432</v>
      </c>
      <c r="AL48" s="234" t="s">
        <v>433</v>
      </c>
      <c r="AM48" s="234" t="str">
        <f>$G$48</f>
        <v>TRD de contratos aplicada para la serie de contratos en la alcaldía local para la documentación producida entre el 29 de diciembre de 2006 al 29 de septiembre de 2016</v>
      </c>
      <c r="AN48" s="234" t="str">
        <f>N48</f>
        <v>50% (887)</v>
      </c>
      <c r="AO48" s="234"/>
      <c r="AP48" s="63" t="e">
        <f>AO48/AN48</f>
        <v>#VALUE!</v>
      </c>
      <c r="AQ48" s="234"/>
      <c r="AR48" s="234"/>
      <c r="AS48" s="234" t="str">
        <f>$G$48</f>
        <v>TRD de contratos aplicada para la serie de contratos en la alcaldía local para la documentación producida entre el 29 de diciembre de 2006 al 29 de septiembre de 2016</v>
      </c>
      <c r="AT48" s="234" t="str">
        <f>O48</f>
        <v>50% 8887)</v>
      </c>
      <c r="AU48" s="234"/>
      <c r="AV48" s="63" t="e">
        <f>AU48/AT48</f>
        <v>#VALUE!</v>
      </c>
      <c r="AW48" s="306"/>
      <c r="AX48" s="234"/>
      <c r="AY48" s="234" t="str">
        <f>$G$48</f>
        <v>TRD de contratos aplicada para la serie de contratos en la alcaldía local para la documentación producida entre el 29 de diciembre de 2006 al 29 de septiembre de 2016</v>
      </c>
      <c r="AZ48" s="234">
        <f>P48</f>
        <v>1</v>
      </c>
      <c r="BA48" s="234"/>
      <c r="BB48" s="63">
        <f>BA48/AZ48</f>
        <v>0</v>
      </c>
      <c r="BC48" s="65">
        <f>BB48*E48</f>
        <v>0</v>
      </c>
      <c r="BD48" s="307"/>
    </row>
    <row r="49" spans="1:56" s="308" customFormat="1" ht="81" customHeight="1" thickBot="1">
      <c r="A49" s="333"/>
      <c r="B49" s="296"/>
      <c r="C49" s="314"/>
      <c r="D49" s="334" t="s">
        <v>83</v>
      </c>
      <c r="E49" s="177">
        <v>0.05</v>
      </c>
      <c r="F49" s="324"/>
      <c r="G49" s="335"/>
      <c r="H49" s="335"/>
      <c r="I49" s="324"/>
      <c r="J49" s="324"/>
      <c r="K49" s="324"/>
      <c r="L49" s="260"/>
      <c r="M49" s="260"/>
      <c r="N49" s="260"/>
      <c r="O49" s="260"/>
      <c r="P49" s="324"/>
      <c r="Q49" s="324"/>
      <c r="R49" s="324"/>
      <c r="S49" s="336"/>
      <c r="T49" s="336"/>
      <c r="U49" s="336"/>
      <c r="V49" s="242"/>
      <c r="W49" s="242"/>
      <c r="X49" s="242"/>
      <c r="Y49" s="178"/>
      <c r="Z49" s="337"/>
      <c r="AA49" s="234"/>
      <c r="AB49" s="235"/>
      <c r="AC49" s="242"/>
      <c r="AD49" s="63"/>
      <c r="AE49" s="338"/>
      <c r="AF49" s="338"/>
      <c r="AG49" s="234"/>
      <c r="AH49" s="235"/>
      <c r="AI49" s="242"/>
      <c r="AJ49" s="63"/>
      <c r="AK49" s="242"/>
      <c r="AL49" s="242"/>
      <c r="AM49" s="234"/>
      <c r="AN49" s="235"/>
      <c r="AO49" s="242"/>
      <c r="AP49" s="63"/>
      <c r="AQ49" s="242"/>
      <c r="AR49" s="242"/>
      <c r="AS49" s="234"/>
      <c r="AT49" s="235"/>
      <c r="AU49" s="242"/>
      <c r="AV49" s="63"/>
      <c r="AW49" s="318"/>
      <c r="AX49" s="242"/>
      <c r="AY49" s="234"/>
      <c r="AZ49" s="235"/>
      <c r="BA49" s="242"/>
      <c r="BB49" s="63"/>
      <c r="BC49" s="65"/>
      <c r="BD49" s="319"/>
    </row>
    <row r="50" spans="1:56" s="308" customFormat="1" ht="111.75" customHeight="1" thickBot="1">
      <c r="A50" s="387">
        <v>31</v>
      </c>
      <c r="B50" s="296"/>
      <c r="C50" s="339" t="s">
        <v>190</v>
      </c>
      <c r="D50" s="285" t="s">
        <v>405</v>
      </c>
      <c r="E50" s="328">
        <v>0.05</v>
      </c>
      <c r="F50" s="330" t="s">
        <v>57</v>
      </c>
      <c r="G50" s="340" t="s">
        <v>406</v>
      </c>
      <c r="H50" s="330" t="s">
        <v>407</v>
      </c>
      <c r="I50" s="330" t="s">
        <v>188</v>
      </c>
      <c r="J50" s="330" t="s">
        <v>88</v>
      </c>
      <c r="K50" s="330" t="s">
        <v>191</v>
      </c>
      <c r="L50" s="287"/>
      <c r="M50" s="287"/>
      <c r="N50" s="287">
        <v>1</v>
      </c>
      <c r="O50" s="287">
        <v>1</v>
      </c>
      <c r="P50" s="287">
        <v>1</v>
      </c>
      <c r="Q50" s="330" t="s">
        <v>63</v>
      </c>
      <c r="R50" s="332" t="s">
        <v>408</v>
      </c>
      <c r="S50" s="332" t="s">
        <v>409</v>
      </c>
      <c r="T50" s="332" t="s">
        <v>410</v>
      </c>
      <c r="U50" s="332" t="s">
        <v>268</v>
      </c>
      <c r="V50" s="242"/>
      <c r="W50" s="242"/>
      <c r="X50" s="242"/>
      <c r="Y50" s="178"/>
      <c r="Z50" s="337"/>
      <c r="AA50" s="234" t="str">
        <f>$G$50</f>
        <v>Porcentaje del lineamientos de gestión de TIC Impartidas por la DTI del nivel central Cumplidas</v>
      </c>
      <c r="AB50" s="235">
        <f>L50</f>
        <v>0</v>
      </c>
      <c r="AC50" s="234" t="s">
        <v>394</v>
      </c>
      <c r="AD50" s="234" t="s">
        <v>394</v>
      </c>
      <c r="AE50" s="234" t="s">
        <v>394</v>
      </c>
      <c r="AF50" s="234" t="s">
        <v>394</v>
      </c>
      <c r="AG50" s="234" t="str">
        <f>$G$50</f>
        <v>Porcentaje del lineamientos de gestión de TIC Impartidas por la DTI del nivel central Cumplidas</v>
      </c>
      <c r="AH50" s="235">
        <f>M50</f>
        <v>0</v>
      </c>
      <c r="AI50" s="393">
        <v>0</v>
      </c>
      <c r="AJ50" s="63" t="e">
        <f>AI50/AH50</f>
        <v>#DIV/0!</v>
      </c>
      <c r="AK50" s="242" t="s">
        <v>430</v>
      </c>
      <c r="AL50" s="242" t="s">
        <v>431</v>
      </c>
      <c r="AM50" s="234" t="str">
        <f>$G$50</f>
        <v>Porcentaje del lineamientos de gestión de TIC Impartidas por la DTI del nivel central Cumplidas</v>
      </c>
      <c r="AN50" s="235">
        <f>N50</f>
        <v>1</v>
      </c>
      <c r="AO50" s="243"/>
      <c r="AP50" s="63">
        <f>AO50/AN50</f>
        <v>0</v>
      </c>
      <c r="AQ50" s="242"/>
      <c r="AR50" s="242"/>
      <c r="AS50" s="234" t="str">
        <f>$G$50</f>
        <v>Porcentaje del lineamientos de gestión de TIC Impartidas por la DTI del nivel central Cumplidas</v>
      </c>
      <c r="AT50" s="235">
        <f>O50</f>
        <v>1</v>
      </c>
      <c r="AU50" s="243"/>
      <c r="AV50" s="63">
        <f>AU50/AT50</f>
        <v>0</v>
      </c>
      <c r="AW50" s="318"/>
      <c r="AX50" s="242"/>
      <c r="AY50" s="234" t="str">
        <f>$G$50</f>
        <v>Porcentaje del lineamientos de gestión de TIC Impartidas por la DTI del nivel central Cumplidas</v>
      </c>
      <c r="AZ50" s="235">
        <f>P50</f>
        <v>1</v>
      </c>
      <c r="BA50" s="243"/>
      <c r="BB50" s="63">
        <f>BA50/AZ50</f>
        <v>0</v>
      </c>
      <c r="BC50" s="65">
        <f>BB50*E50</f>
        <v>0</v>
      </c>
      <c r="BD50" s="319"/>
    </row>
    <row r="51" spans="1:56" s="308" customFormat="1" ht="93.75" customHeight="1" thickBot="1">
      <c r="A51" s="295"/>
      <c r="B51" s="296"/>
      <c r="C51" s="339"/>
      <c r="D51" s="341" t="s">
        <v>83</v>
      </c>
      <c r="E51" s="179">
        <v>0.05</v>
      </c>
      <c r="F51" s="342"/>
      <c r="G51" s="343"/>
      <c r="H51" s="344"/>
      <c r="I51" s="344"/>
      <c r="J51" s="344"/>
      <c r="K51" s="344"/>
      <c r="L51" s="258"/>
      <c r="M51" s="258"/>
      <c r="N51" s="258"/>
      <c r="O51" s="258"/>
      <c r="P51" s="258"/>
      <c r="Q51" s="344"/>
      <c r="R51" s="344"/>
      <c r="S51" s="345"/>
      <c r="T51" s="345"/>
      <c r="U51" s="345"/>
      <c r="V51" s="242"/>
      <c r="W51" s="242"/>
      <c r="X51" s="242"/>
      <c r="Y51" s="178"/>
      <c r="Z51" s="337"/>
      <c r="AA51" s="234"/>
      <c r="AB51" s="235"/>
      <c r="AC51" s="243"/>
      <c r="AD51" s="63"/>
      <c r="AE51" s="338"/>
      <c r="AF51" s="338"/>
      <c r="AG51" s="234"/>
      <c r="AH51" s="235"/>
      <c r="AI51" s="243"/>
      <c r="AJ51" s="63"/>
      <c r="AK51" s="242"/>
      <c r="AL51" s="242"/>
      <c r="AM51" s="234"/>
      <c r="AN51" s="235"/>
      <c r="AO51" s="243"/>
      <c r="AP51" s="63"/>
      <c r="AQ51" s="242"/>
      <c r="AR51" s="242"/>
      <c r="AS51" s="234"/>
      <c r="AT51" s="235"/>
      <c r="AU51" s="243"/>
      <c r="AV51" s="63"/>
      <c r="AW51" s="318"/>
      <c r="AX51" s="242"/>
      <c r="AY51" s="234"/>
      <c r="AZ51" s="235"/>
      <c r="BA51" s="243"/>
      <c r="BB51" s="63"/>
      <c r="BC51" s="65"/>
      <c r="BD51" s="319"/>
    </row>
    <row r="52" spans="1:56" s="308" customFormat="1" ht="218.25" customHeight="1" thickBot="1">
      <c r="A52" s="295">
        <v>32</v>
      </c>
      <c r="B52" s="423" t="s">
        <v>192</v>
      </c>
      <c r="C52" s="424" t="s">
        <v>193</v>
      </c>
      <c r="D52" s="346" t="s">
        <v>370</v>
      </c>
      <c r="E52" s="180">
        <v>0.01</v>
      </c>
      <c r="F52" s="347" t="s">
        <v>194</v>
      </c>
      <c r="G52" s="346" t="s">
        <v>195</v>
      </c>
      <c r="H52" s="346" t="s">
        <v>196</v>
      </c>
      <c r="I52" s="348"/>
      <c r="J52" s="349" t="s">
        <v>71</v>
      </c>
      <c r="K52" s="349" t="s">
        <v>197</v>
      </c>
      <c r="L52" s="261">
        <v>0</v>
      </c>
      <c r="M52" s="261">
        <v>1</v>
      </c>
      <c r="N52" s="261">
        <v>0</v>
      </c>
      <c r="O52" s="261">
        <v>1</v>
      </c>
      <c r="P52" s="350">
        <f>SUM(L52:O52)</f>
        <v>2</v>
      </c>
      <c r="Q52" s="351" t="s">
        <v>63</v>
      </c>
      <c r="R52" s="351" t="s">
        <v>198</v>
      </c>
      <c r="S52" s="352"/>
      <c r="T52" s="352"/>
      <c r="U52" s="352"/>
      <c r="V52" s="234"/>
      <c r="W52" s="234"/>
      <c r="X52" s="234"/>
      <c r="Y52" s="97"/>
      <c r="Z52" s="304"/>
      <c r="AA52" s="234" t="str">
        <f>$G$52</f>
        <v>Ejercicios de evaluación de los requisitos legales aplicables el proceso/Alcaldía realizados</v>
      </c>
      <c r="AB52" s="234">
        <f aca="true" t="shared" si="19" ref="AB52:AB63">L52</f>
        <v>0</v>
      </c>
      <c r="AC52" s="234"/>
      <c r="AD52" s="63"/>
      <c r="AE52" s="305" t="s">
        <v>355</v>
      </c>
      <c r="AF52" s="305"/>
      <c r="AG52" s="234" t="str">
        <f>$G$52</f>
        <v>Ejercicios de evaluación de los requisitos legales aplicables el proceso/Alcaldía realizados</v>
      </c>
      <c r="AH52" s="234">
        <f aca="true" t="shared" si="20" ref="AH52:AH63">M52</f>
        <v>1</v>
      </c>
      <c r="AI52" s="234"/>
      <c r="AJ52" s="63">
        <f aca="true" t="shared" si="21" ref="AJ52:AJ63">AI52/AH52</f>
        <v>0</v>
      </c>
      <c r="AK52" s="234"/>
      <c r="AL52" s="234"/>
      <c r="AM52" s="234" t="str">
        <f>$G$52</f>
        <v>Ejercicios de evaluación de los requisitos legales aplicables el proceso/Alcaldía realizados</v>
      </c>
      <c r="AN52" s="234">
        <f aca="true" t="shared" si="22" ref="AN52:AN63">N52</f>
        <v>0</v>
      </c>
      <c r="AO52" s="234"/>
      <c r="AP52" s="63" t="e">
        <f aca="true" t="shared" si="23" ref="AP52:AP63">AO52/AN52</f>
        <v>#DIV/0!</v>
      </c>
      <c r="AQ52" s="234"/>
      <c r="AR52" s="234"/>
      <c r="AS52" s="234" t="str">
        <f>$G$52</f>
        <v>Ejercicios de evaluación de los requisitos legales aplicables el proceso/Alcaldía realizados</v>
      </c>
      <c r="AT52" s="234">
        <f aca="true" t="shared" si="24" ref="AT52:AT63">O52</f>
        <v>1</v>
      </c>
      <c r="AU52" s="234"/>
      <c r="AV52" s="63">
        <f aca="true" t="shared" si="25" ref="AV52:AV63">AU52/AT52</f>
        <v>0</v>
      </c>
      <c r="AW52" s="306"/>
      <c r="AX52" s="234"/>
      <c r="AY52" s="234" t="str">
        <f>$G$52</f>
        <v>Ejercicios de evaluación de los requisitos legales aplicables el proceso/Alcaldía realizados</v>
      </c>
      <c r="AZ52" s="234">
        <f aca="true" t="shared" si="26" ref="AZ52:AZ63">P52</f>
        <v>2</v>
      </c>
      <c r="BA52" s="234"/>
      <c r="BB52" s="63">
        <f aca="true" t="shared" si="27" ref="BB52:BB63">BA52/AZ52</f>
        <v>0</v>
      </c>
      <c r="BC52" s="65">
        <f aca="true" t="shared" si="28" ref="BC52:BC63">BB52*E52</f>
        <v>0</v>
      </c>
      <c r="BD52" s="307"/>
    </row>
    <row r="53" spans="1:56" s="308" customFormat="1" ht="162" customHeight="1" thickBot="1">
      <c r="A53" s="309">
        <v>33</v>
      </c>
      <c r="B53" s="423"/>
      <c r="C53" s="424"/>
      <c r="D53" s="346" t="s">
        <v>199</v>
      </c>
      <c r="E53" s="180">
        <v>0.025</v>
      </c>
      <c r="F53" s="347" t="s">
        <v>194</v>
      </c>
      <c r="G53" s="346" t="s">
        <v>200</v>
      </c>
      <c r="H53" s="346" t="s">
        <v>201</v>
      </c>
      <c r="I53" s="353"/>
      <c r="J53" s="349" t="s">
        <v>88</v>
      </c>
      <c r="K53" s="349" t="s">
        <v>202</v>
      </c>
      <c r="L53" s="262">
        <v>0</v>
      </c>
      <c r="M53" s="262">
        <v>1</v>
      </c>
      <c r="N53" s="262">
        <v>1</v>
      </c>
      <c r="O53" s="263">
        <v>1</v>
      </c>
      <c r="P53" s="263">
        <v>1</v>
      </c>
      <c r="Q53" s="354" t="s">
        <v>63</v>
      </c>
      <c r="R53" s="354" t="s">
        <v>203</v>
      </c>
      <c r="S53" s="355"/>
      <c r="T53" s="355"/>
      <c r="U53" s="355"/>
      <c r="V53" s="312"/>
      <c r="W53" s="312"/>
      <c r="X53" s="312"/>
      <c r="Y53" s="125"/>
      <c r="Z53" s="313"/>
      <c r="AA53" s="234" t="str">
        <f>$G$53</f>
        <v>Porcentaje de cumplimiento de las acciones según el Plan de Implementación del Modelo Integrado de Planeación</v>
      </c>
      <c r="AB53" s="235">
        <f t="shared" si="19"/>
        <v>0</v>
      </c>
      <c r="AC53" s="234"/>
      <c r="AD53" s="63"/>
      <c r="AE53" s="305" t="s">
        <v>355</v>
      </c>
      <c r="AF53" s="305"/>
      <c r="AG53" s="234" t="str">
        <f>$G$53</f>
        <v>Porcentaje de cumplimiento de las acciones según el Plan de Implementación del Modelo Integrado de Planeación</v>
      </c>
      <c r="AH53" s="235">
        <f t="shared" si="20"/>
        <v>1</v>
      </c>
      <c r="AI53" s="234"/>
      <c r="AJ53" s="63">
        <f t="shared" si="21"/>
        <v>0</v>
      </c>
      <c r="AK53" s="234"/>
      <c r="AL53" s="234"/>
      <c r="AM53" s="234" t="str">
        <f>$G$53</f>
        <v>Porcentaje de cumplimiento de las acciones según el Plan de Implementación del Modelo Integrado de Planeación</v>
      </c>
      <c r="AN53" s="235">
        <f t="shared" si="22"/>
        <v>1</v>
      </c>
      <c r="AO53" s="234"/>
      <c r="AP53" s="63">
        <f t="shared" si="23"/>
        <v>0</v>
      </c>
      <c r="AQ53" s="234"/>
      <c r="AR53" s="234"/>
      <c r="AS53" s="234" t="str">
        <f>$G$53</f>
        <v>Porcentaje de cumplimiento de las acciones según el Plan de Implementación del Modelo Integrado de Planeación</v>
      </c>
      <c r="AT53" s="235">
        <f t="shared" si="24"/>
        <v>1</v>
      </c>
      <c r="AU53" s="234"/>
      <c r="AV53" s="63">
        <f t="shared" si="25"/>
        <v>0</v>
      </c>
      <c r="AW53" s="306"/>
      <c r="AX53" s="234"/>
      <c r="AY53" s="234" t="str">
        <f>$G$53</f>
        <v>Porcentaje de cumplimiento de las acciones según el Plan de Implementación del Modelo Integrado de Planeación</v>
      </c>
      <c r="AZ53" s="235">
        <f t="shared" si="26"/>
        <v>1</v>
      </c>
      <c r="BA53" s="234"/>
      <c r="BB53" s="63">
        <f t="shared" si="27"/>
        <v>0</v>
      </c>
      <c r="BC53" s="65">
        <f t="shared" si="28"/>
        <v>0</v>
      </c>
      <c r="BD53" s="307"/>
    </row>
    <row r="54" spans="1:56" s="308" customFormat="1" ht="268.5" customHeight="1" thickBot="1">
      <c r="A54" s="295">
        <v>34</v>
      </c>
      <c r="B54" s="423"/>
      <c r="C54" s="424"/>
      <c r="D54" s="346" t="s">
        <v>204</v>
      </c>
      <c r="E54" s="180">
        <v>0.015</v>
      </c>
      <c r="F54" s="347" t="s">
        <v>194</v>
      </c>
      <c r="G54" s="346" t="s">
        <v>205</v>
      </c>
      <c r="H54" s="346" t="s">
        <v>206</v>
      </c>
      <c r="I54" s="353"/>
      <c r="J54" s="353" t="s">
        <v>88</v>
      </c>
      <c r="K54" s="349" t="s">
        <v>207</v>
      </c>
      <c r="L54" s="262">
        <v>1</v>
      </c>
      <c r="M54" s="262">
        <v>1</v>
      </c>
      <c r="N54" s="262">
        <v>1</v>
      </c>
      <c r="O54" s="262">
        <v>1</v>
      </c>
      <c r="P54" s="262">
        <v>1</v>
      </c>
      <c r="Q54" s="354" t="s">
        <v>63</v>
      </c>
      <c r="R54" s="354" t="s">
        <v>208</v>
      </c>
      <c r="S54" s="355"/>
      <c r="T54" s="355"/>
      <c r="U54" s="355"/>
      <c r="V54" s="312"/>
      <c r="W54" s="312"/>
      <c r="X54" s="312"/>
      <c r="Y54" s="125"/>
      <c r="Z54" s="313"/>
      <c r="AA54" s="234" t="str">
        <f>$G$54</f>
        <v>Porcentaje de servidores públicos entrenados en puesto de trabajo</v>
      </c>
      <c r="AB54" s="235">
        <f t="shared" si="19"/>
        <v>1</v>
      </c>
      <c r="AC54" s="235">
        <v>0.8</v>
      </c>
      <c r="AD54" s="233">
        <f>AC54/AB54</f>
        <v>0.8</v>
      </c>
      <c r="AE54" s="305" t="s">
        <v>347</v>
      </c>
      <c r="AF54" s="305"/>
      <c r="AG54" s="234" t="str">
        <f>$G$54</f>
        <v>Porcentaje de servidores públicos entrenados en puesto de trabajo</v>
      </c>
      <c r="AH54" s="235">
        <f t="shared" si="20"/>
        <v>1</v>
      </c>
      <c r="AI54" s="234"/>
      <c r="AJ54" s="63">
        <f t="shared" si="21"/>
        <v>0</v>
      </c>
      <c r="AK54" s="234"/>
      <c r="AL54" s="234"/>
      <c r="AM54" s="234" t="str">
        <f>$G$54</f>
        <v>Porcentaje de servidores públicos entrenados en puesto de trabajo</v>
      </c>
      <c r="AN54" s="235">
        <f t="shared" si="22"/>
        <v>1</v>
      </c>
      <c r="AO54" s="234"/>
      <c r="AP54" s="63">
        <f t="shared" si="23"/>
        <v>0</v>
      </c>
      <c r="AQ54" s="234"/>
      <c r="AR54" s="234"/>
      <c r="AS54" s="234" t="str">
        <f>$G$54</f>
        <v>Porcentaje de servidores públicos entrenados en puesto de trabajo</v>
      </c>
      <c r="AT54" s="235">
        <f t="shared" si="24"/>
        <v>1</v>
      </c>
      <c r="AU54" s="234"/>
      <c r="AV54" s="63">
        <f t="shared" si="25"/>
        <v>0</v>
      </c>
      <c r="AW54" s="306"/>
      <c r="AX54" s="234"/>
      <c r="AY54" s="234" t="str">
        <f>$G$54</f>
        <v>Porcentaje de servidores públicos entrenados en puesto de trabajo</v>
      </c>
      <c r="AZ54" s="235">
        <f t="shared" si="26"/>
        <v>1</v>
      </c>
      <c r="BA54" s="234"/>
      <c r="BB54" s="63">
        <f t="shared" si="27"/>
        <v>0</v>
      </c>
      <c r="BC54" s="65">
        <f t="shared" si="28"/>
        <v>0</v>
      </c>
      <c r="BD54" s="307"/>
    </row>
    <row r="55" spans="1:56" s="308" customFormat="1" ht="162" customHeight="1" thickBot="1">
      <c r="A55" s="309">
        <v>35</v>
      </c>
      <c r="B55" s="423"/>
      <c r="C55" s="424"/>
      <c r="D55" s="346" t="s">
        <v>209</v>
      </c>
      <c r="E55" s="180">
        <v>0.015</v>
      </c>
      <c r="F55" s="347" t="s">
        <v>194</v>
      </c>
      <c r="G55" s="346" t="s">
        <v>210</v>
      </c>
      <c r="H55" s="346" t="s">
        <v>211</v>
      </c>
      <c r="I55" s="353"/>
      <c r="J55" s="353" t="s">
        <v>88</v>
      </c>
      <c r="K55" s="349" t="s">
        <v>212</v>
      </c>
      <c r="L55" s="262"/>
      <c r="M55" s="262">
        <v>1</v>
      </c>
      <c r="N55" s="262"/>
      <c r="O55" s="263">
        <v>1</v>
      </c>
      <c r="P55" s="263">
        <v>1</v>
      </c>
      <c r="Q55" s="354" t="s">
        <v>63</v>
      </c>
      <c r="R55" s="354" t="s">
        <v>213</v>
      </c>
      <c r="S55" s="355"/>
      <c r="T55" s="355"/>
      <c r="U55" s="355"/>
      <c r="V55" s="312"/>
      <c r="W55" s="312"/>
      <c r="X55" s="312"/>
      <c r="Y55" s="125"/>
      <c r="Z55" s="313"/>
      <c r="AA55" s="234" t="str">
        <f>$G$55</f>
        <v>Porcentaje de cumplimiento de las actividades y tareas asignadas al proceso/Alcaldía Local en el PAAC 2018</v>
      </c>
      <c r="AB55" s="235">
        <f t="shared" si="19"/>
        <v>0</v>
      </c>
      <c r="AC55" s="234"/>
      <c r="AD55" s="63"/>
      <c r="AE55" s="305" t="s">
        <v>356</v>
      </c>
      <c r="AF55" s="305"/>
      <c r="AG55" s="234" t="str">
        <f>$G$55</f>
        <v>Porcentaje de cumplimiento de las actividades y tareas asignadas al proceso/Alcaldía Local en el PAAC 2018</v>
      </c>
      <c r="AH55" s="235">
        <f t="shared" si="20"/>
        <v>1</v>
      </c>
      <c r="AI55" s="234"/>
      <c r="AJ55" s="63">
        <f t="shared" si="21"/>
        <v>0</v>
      </c>
      <c r="AK55" s="234"/>
      <c r="AL55" s="234"/>
      <c r="AM55" s="234" t="str">
        <f>$G$55</f>
        <v>Porcentaje de cumplimiento de las actividades y tareas asignadas al proceso/Alcaldía Local en el PAAC 2018</v>
      </c>
      <c r="AN55" s="235">
        <f t="shared" si="22"/>
        <v>0</v>
      </c>
      <c r="AO55" s="234"/>
      <c r="AP55" s="63" t="e">
        <f t="shared" si="23"/>
        <v>#DIV/0!</v>
      </c>
      <c r="AQ55" s="234"/>
      <c r="AR55" s="234"/>
      <c r="AS55" s="234" t="str">
        <f>$G$55</f>
        <v>Porcentaje de cumplimiento de las actividades y tareas asignadas al proceso/Alcaldía Local en el PAAC 2018</v>
      </c>
      <c r="AT55" s="235">
        <f t="shared" si="24"/>
        <v>1</v>
      </c>
      <c r="AU55" s="234"/>
      <c r="AV55" s="63">
        <f t="shared" si="25"/>
        <v>0</v>
      </c>
      <c r="AW55" s="306"/>
      <c r="AX55" s="234"/>
      <c r="AY55" s="234" t="str">
        <f>$G$55</f>
        <v>Porcentaje de cumplimiento de las actividades y tareas asignadas al proceso/Alcaldía Local en el PAAC 2018</v>
      </c>
      <c r="AZ55" s="235">
        <f t="shared" si="26"/>
        <v>1</v>
      </c>
      <c r="BA55" s="234"/>
      <c r="BB55" s="63">
        <f t="shared" si="27"/>
        <v>0</v>
      </c>
      <c r="BC55" s="65">
        <f t="shared" si="28"/>
        <v>0</v>
      </c>
      <c r="BD55" s="307"/>
    </row>
    <row r="56" spans="1:56" s="308" customFormat="1" ht="162" customHeight="1" thickBot="1">
      <c r="A56" s="295">
        <v>36</v>
      </c>
      <c r="B56" s="423"/>
      <c r="C56" s="424"/>
      <c r="D56" s="346" t="s">
        <v>214</v>
      </c>
      <c r="E56" s="180">
        <v>0.015</v>
      </c>
      <c r="F56" s="347" t="s">
        <v>194</v>
      </c>
      <c r="G56" s="346" t="s">
        <v>215</v>
      </c>
      <c r="H56" s="346" t="s">
        <v>216</v>
      </c>
      <c r="I56" s="353"/>
      <c r="J56" s="353" t="s">
        <v>71</v>
      </c>
      <c r="K56" s="349" t="s">
        <v>215</v>
      </c>
      <c r="L56" s="262"/>
      <c r="M56" s="264">
        <v>1</v>
      </c>
      <c r="N56" s="262"/>
      <c r="O56" s="265">
        <v>1</v>
      </c>
      <c r="P56" s="265">
        <v>2</v>
      </c>
      <c r="Q56" s="354" t="s">
        <v>63</v>
      </c>
      <c r="R56" s="354" t="s">
        <v>217</v>
      </c>
      <c r="S56" s="355"/>
      <c r="T56" s="355"/>
      <c r="U56" s="355"/>
      <c r="V56" s="312"/>
      <c r="W56" s="312"/>
      <c r="X56" s="312"/>
      <c r="Y56" s="125"/>
      <c r="Z56" s="313"/>
      <c r="AA56" s="234" t="str">
        <f>$G$56</f>
        <v>Mediciones de desempeño ambiental realizadas en el proceso/alcaldia local</v>
      </c>
      <c r="AB56" s="234">
        <f t="shared" si="19"/>
        <v>0</v>
      </c>
      <c r="AC56" s="234"/>
      <c r="AD56" s="63"/>
      <c r="AE56" s="305" t="s">
        <v>355</v>
      </c>
      <c r="AF56" s="305"/>
      <c r="AG56" s="234" t="str">
        <f>$G$56</f>
        <v>Mediciones de desempeño ambiental realizadas en el proceso/alcaldia local</v>
      </c>
      <c r="AH56" s="234">
        <f t="shared" si="20"/>
        <v>1</v>
      </c>
      <c r="AI56" s="234"/>
      <c r="AJ56" s="63">
        <f t="shared" si="21"/>
        <v>0</v>
      </c>
      <c r="AK56" s="234"/>
      <c r="AL56" s="234"/>
      <c r="AM56" s="234" t="str">
        <f>$G$56</f>
        <v>Mediciones de desempeño ambiental realizadas en el proceso/alcaldia local</v>
      </c>
      <c r="AN56" s="234">
        <f t="shared" si="22"/>
        <v>0</v>
      </c>
      <c r="AO56" s="234"/>
      <c r="AP56" s="63" t="e">
        <f t="shared" si="23"/>
        <v>#DIV/0!</v>
      </c>
      <c r="AQ56" s="234"/>
      <c r="AR56" s="234"/>
      <c r="AS56" s="234" t="str">
        <f>$G$56</f>
        <v>Mediciones de desempeño ambiental realizadas en el proceso/alcaldia local</v>
      </c>
      <c r="AT56" s="234">
        <f t="shared" si="24"/>
        <v>1</v>
      </c>
      <c r="AU56" s="234"/>
      <c r="AV56" s="63">
        <f t="shared" si="25"/>
        <v>0</v>
      </c>
      <c r="AW56" s="306"/>
      <c r="AX56" s="234"/>
      <c r="AY56" s="234" t="str">
        <f>$G$56</f>
        <v>Mediciones de desempeño ambiental realizadas en el proceso/alcaldia local</v>
      </c>
      <c r="AZ56" s="234">
        <f t="shared" si="26"/>
        <v>2</v>
      </c>
      <c r="BA56" s="234"/>
      <c r="BB56" s="63">
        <f t="shared" si="27"/>
        <v>0</v>
      </c>
      <c r="BC56" s="65">
        <f t="shared" si="28"/>
        <v>0</v>
      </c>
      <c r="BD56" s="307"/>
    </row>
    <row r="57" spans="1:56" s="308" customFormat="1" ht="408.75" customHeight="1" thickBot="1">
      <c r="A57" s="309">
        <v>37</v>
      </c>
      <c r="B57" s="423"/>
      <c r="C57" s="424"/>
      <c r="D57" s="346" t="s">
        <v>218</v>
      </c>
      <c r="E57" s="180">
        <v>0.025</v>
      </c>
      <c r="F57" s="347" t="s">
        <v>194</v>
      </c>
      <c r="G57" s="346" t="s">
        <v>357</v>
      </c>
      <c r="H57" s="346" t="s">
        <v>219</v>
      </c>
      <c r="I57" s="353">
        <v>1933</v>
      </c>
      <c r="J57" s="353" t="s">
        <v>262</v>
      </c>
      <c r="K57" s="349" t="s">
        <v>358</v>
      </c>
      <c r="L57" s="264">
        <v>1321</v>
      </c>
      <c r="M57" s="264">
        <v>700</v>
      </c>
      <c r="N57" s="264">
        <v>300</v>
      </c>
      <c r="O57" s="265">
        <v>0</v>
      </c>
      <c r="P57" s="265">
        <v>0</v>
      </c>
      <c r="Q57" s="354" t="s">
        <v>63</v>
      </c>
      <c r="R57" s="354" t="s">
        <v>369</v>
      </c>
      <c r="S57" s="355"/>
      <c r="T57" s="355"/>
      <c r="U57" s="355"/>
      <c r="V57" s="312"/>
      <c r="W57" s="312"/>
      <c r="X57" s="312"/>
      <c r="Y57" s="125"/>
      <c r="Z57" s="313"/>
      <c r="AA57" s="234" t="str">
        <f>$G$57</f>
        <v>Disminución de  172 requerimientos ciudadanos vencidos asignados al proceso/Alcaldía Local</v>
      </c>
      <c r="AB57" s="234">
        <v>1321</v>
      </c>
      <c r="AC57" s="234">
        <v>1321</v>
      </c>
      <c r="AD57" s="232">
        <v>1</v>
      </c>
      <c r="AE57" s="438" t="s">
        <v>411</v>
      </c>
      <c r="AF57" s="305" t="s">
        <v>412</v>
      </c>
      <c r="AG57" s="234" t="str">
        <f>$G$57</f>
        <v>Disminución de  172 requerimientos ciudadanos vencidos asignados al proceso/Alcaldía Local</v>
      </c>
      <c r="AH57" s="234">
        <f t="shared" si="20"/>
        <v>700</v>
      </c>
      <c r="AI57" s="234"/>
      <c r="AJ57" s="63">
        <f t="shared" si="21"/>
        <v>0</v>
      </c>
      <c r="AK57" s="234"/>
      <c r="AL57" s="234"/>
      <c r="AM57" s="234" t="str">
        <f>$G$57</f>
        <v>Disminución de  172 requerimientos ciudadanos vencidos asignados al proceso/Alcaldía Local</v>
      </c>
      <c r="AN57" s="234">
        <f t="shared" si="22"/>
        <v>300</v>
      </c>
      <c r="AO57" s="234"/>
      <c r="AP57" s="63">
        <f t="shared" si="23"/>
        <v>0</v>
      </c>
      <c r="AQ57" s="234"/>
      <c r="AR57" s="234"/>
      <c r="AS57" s="234" t="str">
        <f>$G$57</f>
        <v>Disminución de  172 requerimientos ciudadanos vencidos asignados al proceso/Alcaldía Local</v>
      </c>
      <c r="AT57" s="234">
        <f t="shared" si="24"/>
        <v>0</v>
      </c>
      <c r="AU57" s="234"/>
      <c r="AV57" s="63" t="e">
        <f t="shared" si="25"/>
        <v>#DIV/0!</v>
      </c>
      <c r="AW57" s="306"/>
      <c r="AX57" s="234"/>
      <c r="AY57" s="234" t="str">
        <f>$G$57</f>
        <v>Disminución de  172 requerimientos ciudadanos vencidos asignados al proceso/Alcaldía Local</v>
      </c>
      <c r="AZ57" s="234">
        <f t="shared" si="26"/>
        <v>0</v>
      </c>
      <c r="BA57" s="234"/>
      <c r="BB57" s="63" t="e">
        <f t="shared" si="27"/>
        <v>#DIV/0!</v>
      </c>
      <c r="BC57" s="65" t="e">
        <f t="shared" si="28"/>
        <v>#DIV/0!</v>
      </c>
      <c r="BD57" s="307"/>
    </row>
    <row r="58" spans="1:56" s="308" customFormat="1" ht="150" customHeight="1" thickBot="1">
      <c r="A58" s="295">
        <v>38</v>
      </c>
      <c r="B58" s="423"/>
      <c r="C58" s="424"/>
      <c r="D58" s="346" t="s">
        <v>220</v>
      </c>
      <c r="E58" s="180">
        <v>0.025</v>
      </c>
      <c r="F58" s="347" t="s">
        <v>194</v>
      </c>
      <c r="G58" s="346" t="s">
        <v>221</v>
      </c>
      <c r="H58" s="346" t="s">
        <v>222</v>
      </c>
      <c r="I58" s="353"/>
      <c r="J58" s="353" t="s">
        <v>71</v>
      </c>
      <c r="K58" s="349" t="s">
        <v>223</v>
      </c>
      <c r="L58" s="266"/>
      <c r="M58" s="266">
        <v>1</v>
      </c>
      <c r="N58" s="266"/>
      <c r="O58" s="266">
        <v>1</v>
      </c>
      <c r="P58" s="266">
        <v>2</v>
      </c>
      <c r="Q58" s="266" t="s">
        <v>63</v>
      </c>
      <c r="R58" s="354" t="s">
        <v>224</v>
      </c>
      <c r="S58" s="355"/>
      <c r="T58" s="355"/>
      <c r="U58" s="355"/>
      <c r="V58" s="312"/>
      <c r="W58" s="312"/>
      <c r="X58" s="312"/>
      <c r="Y58" s="125"/>
      <c r="Z58" s="313"/>
      <c r="AA58" s="234" t="str">
        <f>$G$58</f>
        <v>Buenas practicas y lecciones aprendidas identificadas por proceso o Alcaldía Local en la herramienta de gestión del conocimiento (AGORA)</v>
      </c>
      <c r="AB58" s="234">
        <f t="shared" si="19"/>
        <v>0</v>
      </c>
      <c r="AC58" s="234"/>
      <c r="AD58" s="63"/>
      <c r="AE58" s="305" t="s">
        <v>359</v>
      </c>
      <c r="AF58" s="305"/>
      <c r="AG58" s="234" t="str">
        <f>$G$58</f>
        <v>Buenas practicas y lecciones aprendidas identificadas por proceso o Alcaldía Local en la herramienta de gestión del conocimiento (AGORA)</v>
      </c>
      <c r="AH58" s="234">
        <f t="shared" si="20"/>
        <v>1</v>
      </c>
      <c r="AI58" s="234"/>
      <c r="AJ58" s="63">
        <f t="shared" si="21"/>
        <v>0</v>
      </c>
      <c r="AK58" s="234"/>
      <c r="AL58" s="234"/>
      <c r="AM58" s="234" t="str">
        <f>$G$58</f>
        <v>Buenas practicas y lecciones aprendidas identificadas por proceso o Alcaldía Local en la herramienta de gestión del conocimiento (AGORA)</v>
      </c>
      <c r="AN58" s="234">
        <f t="shared" si="22"/>
        <v>0</v>
      </c>
      <c r="AO58" s="234"/>
      <c r="AP58" s="63" t="e">
        <f t="shared" si="23"/>
        <v>#DIV/0!</v>
      </c>
      <c r="AQ58" s="234"/>
      <c r="AR58" s="234"/>
      <c r="AS58" s="234" t="str">
        <f>$G$58</f>
        <v>Buenas practicas y lecciones aprendidas identificadas por proceso o Alcaldía Local en la herramienta de gestión del conocimiento (AGORA)</v>
      </c>
      <c r="AT58" s="234">
        <f t="shared" si="24"/>
        <v>1</v>
      </c>
      <c r="AU58" s="234"/>
      <c r="AV58" s="63">
        <f t="shared" si="25"/>
        <v>0</v>
      </c>
      <c r="AW58" s="306"/>
      <c r="AX58" s="234"/>
      <c r="AY58" s="234" t="str">
        <f>$G$58</f>
        <v>Buenas practicas y lecciones aprendidas identificadas por proceso o Alcaldía Local en la herramienta de gestión del conocimiento (AGORA)</v>
      </c>
      <c r="AZ58" s="234">
        <f t="shared" si="26"/>
        <v>2</v>
      </c>
      <c r="BA58" s="234"/>
      <c r="BB58" s="63">
        <f t="shared" si="27"/>
        <v>0</v>
      </c>
      <c r="BC58" s="65">
        <f t="shared" si="28"/>
        <v>0</v>
      </c>
      <c r="BD58" s="307"/>
    </row>
    <row r="59" spans="1:56" s="308" customFormat="1" ht="150" customHeight="1" thickBot="1">
      <c r="A59" s="309">
        <v>39</v>
      </c>
      <c r="B59" s="423"/>
      <c r="C59" s="424"/>
      <c r="D59" s="346" t="s">
        <v>225</v>
      </c>
      <c r="E59" s="180">
        <v>0.014</v>
      </c>
      <c r="F59" s="347" t="s">
        <v>194</v>
      </c>
      <c r="G59" s="346" t="s">
        <v>226</v>
      </c>
      <c r="H59" s="346" t="s">
        <v>227</v>
      </c>
      <c r="I59" s="356"/>
      <c r="J59" s="356" t="s">
        <v>71</v>
      </c>
      <c r="K59" s="349" t="s">
        <v>228</v>
      </c>
      <c r="L59" s="266"/>
      <c r="M59" s="267">
        <v>1</v>
      </c>
      <c r="N59" s="266"/>
      <c r="O59" s="267">
        <v>1</v>
      </c>
      <c r="P59" s="267">
        <v>1</v>
      </c>
      <c r="Q59" s="266" t="s">
        <v>63</v>
      </c>
      <c r="R59" s="266" t="s">
        <v>360</v>
      </c>
      <c r="S59" s="357"/>
      <c r="T59" s="357"/>
      <c r="U59" s="357"/>
      <c r="V59" s="316"/>
      <c r="W59" s="316"/>
      <c r="X59" s="316"/>
      <c r="Y59" s="125"/>
      <c r="Z59" s="317"/>
      <c r="AA59" s="234" t="str">
        <f>$G$59</f>
        <v>Porcentaje de depuración de las comunicaciones en el aplicatio de gestión documental</v>
      </c>
      <c r="AB59" s="235">
        <f t="shared" si="19"/>
        <v>0</v>
      </c>
      <c r="AC59" s="242"/>
      <c r="AD59" s="63"/>
      <c r="AE59" s="305" t="s">
        <v>359</v>
      </c>
      <c r="AF59" s="338"/>
      <c r="AG59" s="234" t="str">
        <f>$G$59</f>
        <v>Porcentaje de depuración de las comunicaciones en el aplicatio de gestión documental</v>
      </c>
      <c r="AH59" s="235">
        <f t="shared" si="20"/>
        <v>1</v>
      </c>
      <c r="AI59" s="242"/>
      <c r="AJ59" s="63">
        <f t="shared" si="21"/>
        <v>0</v>
      </c>
      <c r="AK59" s="242"/>
      <c r="AL59" s="242"/>
      <c r="AM59" s="234" t="str">
        <f>$G$59</f>
        <v>Porcentaje de depuración de las comunicaciones en el aplicatio de gestión documental</v>
      </c>
      <c r="AN59" s="235">
        <f t="shared" si="22"/>
        <v>0</v>
      </c>
      <c r="AO59" s="242"/>
      <c r="AP59" s="63" t="e">
        <f t="shared" si="23"/>
        <v>#DIV/0!</v>
      </c>
      <c r="AQ59" s="242"/>
      <c r="AR59" s="242"/>
      <c r="AS59" s="234" t="str">
        <f>$G$59</f>
        <v>Porcentaje de depuración de las comunicaciones en el aplicatio de gestión documental</v>
      </c>
      <c r="AT59" s="235">
        <f t="shared" si="24"/>
        <v>1</v>
      </c>
      <c r="AU59" s="242"/>
      <c r="AV59" s="63">
        <f t="shared" si="25"/>
        <v>0</v>
      </c>
      <c r="AW59" s="318"/>
      <c r="AX59" s="242"/>
      <c r="AY59" s="234" t="str">
        <f>$G$59</f>
        <v>Porcentaje de depuración de las comunicaciones en el aplicatio de gestión documental</v>
      </c>
      <c r="AZ59" s="235">
        <f t="shared" si="26"/>
        <v>1</v>
      </c>
      <c r="BA59" s="242"/>
      <c r="BB59" s="63">
        <f t="shared" si="27"/>
        <v>0</v>
      </c>
      <c r="BC59" s="65">
        <f t="shared" si="28"/>
        <v>0</v>
      </c>
      <c r="BD59" s="319"/>
    </row>
    <row r="60" spans="1:56" s="308" customFormat="1" ht="206.25" customHeight="1" thickBot="1">
      <c r="A60" s="295">
        <v>40</v>
      </c>
      <c r="B60" s="423"/>
      <c r="C60" s="424"/>
      <c r="D60" s="346" t="s">
        <v>229</v>
      </c>
      <c r="E60" s="180">
        <v>0.014</v>
      </c>
      <c r="F60" s="347" t="s">
        <v>194</v>
      </c>
      <c r="G60" s="346" t="s">
        <v>230</v>
      </c>
      <c r="H60" s="346" t="s">
        <v>231</v>
      </c>
      <c r="I60" s="349" t="s">
        <v>188</v>
      </c>
      <c r="J60" s="349" t="s">
        <v>88</v>
      </c>
      <c r="K60" s="349" t="s">
        <v>232</v>
      </c>
      <c r="L60" s="267">
        <v>1</v>
      </c>
      <c r="M60" s="267">
        <v>1</v>
      </c>
      <c r="N60" s="267">
        <v>1</v>
      </c>
      <c r="O60" s="267">
        <v>1</v>
      </c>
      <c r="P60" s="267">
        <v>1</v>
      </c>
      <c r="Q60" s="266" t="s">
        <v>63</v>
      </c>
      <c r="R60" s="354" t="s">
        <v>233</v>
      </c>
      <c r="S60" s="357"/>
      <c r="T60" s="357"/>
      <c r="U60" s="357"/>
      <c r="V60" s="316"/>
      <c r="W60" s="316"/>
      <c r="X60" s="316"/>
      <c r="Y60" s="125"/>
      <c r="Z60" s="317"/>
      <c r="AA60" s="234" t="str">
        <f>$G$60</f>
        <v>Cumplimiento en reportes de riesgos de manera oportuna</v>
      </c>
      <c r="AB60" s="235">
        <f t="shared" si="19"/>
        <v>1</v>
      </c>
      <c r="AC60" s="239">
        <v>0.5</v>
      </c>
      <c r="AD60" s="232">
        <f>AC60/AB60</f>
        <v>0.5</v>
      </c>
      <c r="AE60" s="338" t="s">
        <v>361</v>
      </c>
      <c r="AF60" s="338" t="s">
        <v>362</v>
      </c>
      <c r="AG60" s="234" t="str">
        <f>$G$60</f>
        <v>Cumplimiento en reportes de riesgos de manera oportuna</v>
      </c>
      <c r="AH60" s="235">
        <f t="shared" si="20"/>
        <v>1</v>
      </c>
      <c r="AI60" s="242"/>
      <c r="AJ60" s="63">
        <f t="shared" si="21"/>
        <v>0</v>
      </c>
      <c r="AK60" s="242"/>
      <c r="AL60" s="242"/>
      <c r="AM60" s="234" t="str">
        <f>$G$60</f>
        <v>Cumplimiento en reportes de riesgos de manera oportuna</v>
      </c>
      <c r="AN60" s="235">
        <f t="shared" si="22"/>
        <v>1</v>
      </c>
      <c r="AO60" s="242"/>
      <c r="AP60" s="63">
        <f t="shared" si="23"/>
        <v>0</v>
      </c>
      <c r="AQ60" s="242"/>
      <c r="AR60" s="242"/>
      <c r="AS60" s="234" t="str">
        <f>$G$60</f>
        <v>Cumplimiento en reportes de riesgos de manera oportuna</v>
      </c>
      <c r="AT60" s="235">
        <f t="shared" si="24"/>
        <v>1</v>
      </c>
      <c r="AU60" s="242"/>
      <c r="AV60" s="63">
        <f t="shared" si="25"/>
        <v>0</v>
      </c>
      <c r="AW60" s="318"/>
      <c r="AX60" s="242"/>
      <c r="AY60" s="234" t="str">
        <f>$G$60</f>
        <v>Cumplimiento en reportes de riesgos de manera oportuna</v>
      </c>
      <c r="AZ60" s="235">
        <f t="shared" si="26"/>
        <v>1</v>
      </c>
      <c r="BA60" s="242"/>
      <c r="BB60" s="63">
        <f t="shared" si="27"/>
        <v>0</v>
      </c>
      <c r="BC60" s="65">
        <f t="shared" si="28"/>
        <v>0</v>
      </c>
      <c r="BD60" s="319"/>
    </row>
    <row r="61" spans="1:56" s="308" customFormat="1" ht="206.25" customHeight="1" thickBot="1">
      <c r="A61" s="309">
        <v>41</v>
      </c>
      <c r="B61" s="423"/>
      <c r="C61" s="424"/>
      <c r="D61" s="346" t="s">
        <v>234</v>
      </c>
      <c r="E61" s="180">
        <v>0.014</v>
      </c>
      <c r="F61" s="347" t="s">
        <v>194</v>
      </c>
      <c r="G61" s="346" t="s">
        <v>235</v>
      </c>
      <c r="H61" s="346" t="s">
        <v>236</v>
      </c>
      <c r="I61" s="349" t="s">
        <v>188</v>
      </c>
      <c r="J61" s="349" t="s">
        <v>88</v>
      </c>
      <c r="K61" s="349" t="s">
        <v>237</v>
      </c>
      <c r="L61" s="267">
        <v>0</v>
      </c>
      <c r="M61" s="267">
        <v>1</v>
      </c>
      <c r="N61" s="267">
        <v>1</v>
      </c>
      <c r="O61" s="267">
        <v>1</v>
      </c>
      <c r="P61" s="267">
        <v>1</v>
      </c>
      <c r="Q61" s="266" t="s">
        <v>63</v>
      </c>
      <c r="R61" s="354" t="s">
        <v>238</v>
      </c>
      <c r="S61" s="357"/>
      <c r="T61" s="357"/>
      <c r="U61" s="357"/>
      <c r="V61" s="316"/>
      <c r="W61" s="316"/>
      <c r="X61" s="316"/>
      <c r="Y61" s="125"/>
      <c r="Z61" s="317"/>
      <c r="AA61" s="234" t="str">
        <f>$G$61</f>
        <v>Cumplimiento del plan de actualización de los procesos en el marco del Sistema de Gestión</v>
      </c>
      <c r="AB61" s="235">
        <f t="shared" si="19"/>
        <v>0</v>
      </c>
      <c r="AC61" s="242"/>
      <c r="AD61" s="63"/>
      <c r="AE61" s="338" t="s">
        <v>363</v>
      </c>
      <c r="AF61" s="338"/>
      <c r="AG61" s="234" t="str">
        <f>$G$61</f>
        <v>Cumplimiento del plan de actualización de los procesos en el marco del Sistema de Gestión</v>
      </c>
      <c r="AH61" s="235">
        <f t="shared" si="20"/>
        <v>1</v>
      </c>
      <c r="AI61" s="242"/>
      <c r="AJ61" s="63">
        <f t="shared" si="21"/>
        <v>0</v>
      </c>
      <c r="AK61" s="242"/>
      <c r="AL61" s="242"/>
      <c r="AM61" s="234" t="str">
        <f>$G$61</f>
        <v>Cumplimiento del plan de actualización de los procesos en el marco del Sistema de Gestión</v>
      </c>
      <c r="AN61" s="235">
        <f t="shared" si="22"/>
        <v>1</v>
      </c>
      <c r="AO61" s="242"/>
      <c r="AP61" s="63">
        <f t="shared" si="23"/>
        <v>0</v>
      </c>
      <c r="AQ61" s="242"/>
      <c r="AR61" s="242"/>
      <c r="AS61" s="234" t="str">
        <f>$G$61</f>
        <v>Cumplimiento del plan de actualización de los procesos en el marco del Sistema de Gestión</v>
      </c>
      <c r="AT61" s="235">
        <f t="shared" si="24"/>
        <v>1</v>
      </c>
      <c r="AU61" s="242"/>
      <c r="AV61" s="63">
        <f t="shared" si="25"/>
        <v>0</v>
      </c>
      <c r="AW61" s="318"/>
      <c r="AX61" s="242"/>
      <c r="AY61" s="234" t="str">
        <f>$G$61</f>
        <v>Cumplimiento del plan de actualización de los procesos en el marco del Sistema de Gestión</v>
      </c>
      <c r="AZ61" s="235">
        <f t="shared" si="26"/>
        <v>1</v>
      </c>
      <c r="BA61" s="242"/>
      <c r="BB61" s="63">
        <f t="shared" si="27"/>
        <v>0</v>
      </c>
      <c r="BC61" s="65">
        <f t="shared" si="28"/>
        <v>0</v>
      </c>
      <c r="BD61" s="319"/>
    </row>
    <row r="62" spans="1:56" s="308" customFormat="1" ht="206.25" customHeight="1" thickBot="1">
      <c r="A62" s="295">
        <v>42</v>
      </c>
      <c r="B62" s="423"/>
      <c r="C62" s="424"/>
      <c r="D62" s="346" t="s">
        <v>239</v>
      </c>
      <c r="E62" s="180">
        <v>0.014</v>
      </c>
      <c r="F62" s="347" t="s">
        <v>194</v>
      </c>
      <c r="G62" s="346" t="s">
        <v>240</v>
      </c>
      <c r="H62" s="346" t="s">
        <v>241</v>
      </c>
      <c r="I62" s="349" t="s">
        <v>188</v>
      </c>
      <c r="J62" s="349" t="s">
        <v>88</v>
      </c>
      <c r="K62" s="349" t="s">
        <v>368</v>
      </c>
      <c r="L62" s="267">
        <v>1</v>
      </c>
      <c r="M62" s="267">
        <v>1</v>
      </c>
      <c r="N62" s="267">
        <v>1</v>
      </c>
      <c r="O62" s="267">
        <v>1</v>
      </c>
      <c r="P62" s="267">
        <v>1</v>
      </c>
      <c r="Q62" s="266" t="s">
        <v>63</v>
      </c>
      <c r="R62" s="354" t="s">
        <v>238</v>
      </c>
      <c r="S62" s="357"/>
      <c r="T62" s="357"/>
      <c r="U62" s="357"/>
      <c r="V62" s="316"/>
      <c r="W62" s="316"/>
      <c r="X62" s="316"/>
      <c r="Y62" s="125"/>
      <c r="Z62" s="317"/>
      <c r="AA62" s="234" t="str">
        <f>$G$62</f>
        <v>Acciones correctivas documentadas y vigentes</v>
      </c>
      <c r="AB62" s="235">
        <f t="shared" si="19"/>
        <v>1</v>
      </c>
      <c r="AC62" s="239">
        <v>0.82</v>
      </c>
      <c r="AD62" s="232">
        <f>AC62/AB62</f>
        <v>0.82</v>
      </c>
      <c r="AE62" s="338" t="s">
        <v>366</v>
      </c>
      <c r="AF62" s="338" t="s">
        <v>367</v>
      </c>
      <c r="AG62" s="234" t="str">
        <f>$G$62</f>
        <v>Acciones correctivas documentadas y vigentes</v>
      </c>
      <c r="AH62" s="235">
        <f t="shared" si="20"/>
        <v>1</v>
      </c>
      <c r="AI62" s="242"/>
      <c r="AJ62" s="63">
        <f t="shared" si="21"/>
        <v>0</v>
      </c>
      <c r="AK62" s="242"/>
      <c r="AL62" s="242"/>
      <c r="AM62" s="234" t="str">
        <f>$G$62</f>
        <v>Acciones correctivas documentadas y vigentes</v>
      </c>
      <c r="AN62" s="235">
        <f t="shared" si="22"/>
        <v>1</v>
      </c>
      <c r="AO62" s="242"/>
      <c r="AP62" s="63">
        <f t="shared" si="23"/>
        <v>0</v>
      </c>
      <c r="AQ62" s="242"/>
      <c r="AR62" s="242"/>
      <c r="AS62" s="234" t="str">
        <f>$G$62</f>
        <v>Acciones correctivas documentadas y vigentes</v>
      </c>
      <c r="AT62" s="235">
        <f t="shared" si="24"/>
        <v>1</v>
      </c>
      <c r="AU62" s="242"/>
      <c r="AV62" s="63">
        <f t="shared" si="25"/>
        <v>0</v>
      </c>
      <c r="AW62" s="318"/>
      <c r="AX62" s="242"/>
      <c r="AY62" s="234" t="str">
        <f>$G$62</f>
        <v>Acciones correctivas documentadas y vigentes</v>
      </c>
      <c r="AZ62" s="235">
        <f t="shared" si="26"/>
        <v>1</v>
      </c>
      <c r="BA62" s="242"/>
      <c r="BB62" s="63">
        <f t="shared" si="27"/>
        <v>0</v>
      </c>
      <c r="BC62" s="65">
        <f t="shared" si="28"/>
        <v>0</v>
      </c>
      <c r="BD62" s="319"/>
    </row>
    <row r="63" spans="1:56" s="308" customFormat="1" ht="163.5" customHeight="1" thickBot="1">
      <c r="A63" s="309">
        <v>43</v>
      </c>
      <c r="B63" s="423"/>
      <c r="C63" s="424"/>
      <c r="D63" s="346" t="s">
        <v>242</v>
      </c>
      <c r="E63" s="180">
        <v>0.014</v>
      </c>
      <c r="F63" s="347" t="s">
        <v>194</v>
      </c>
      <c r="G63" s="346" t="s">
        <v>243</v>
      </c>
      <c r="H63" s="346" t="s">
        <v>244</v>
      </c>
      <c r="I63" s="358"/>
      <c r="J63" s="358" t="s">
        <v>88</v>
      </c>
      <c r="K63" s="349"/>
      <c r="L63" s="267">
        <v>1</v>
      </c>
      <c r="M63" s="267">
        <v>1</v>
      </c>
      <c r="N63" s="267">
        <v>1</v>
      </c>
      <c r="O63" s="267">
        <v>1</v>
      </c>
      <c r="P63" s="267">
        <v>1</v>
      </c>
      <c r="Q63" s="266" t="s">
        <v>63</v>
      </c>
      <c r="R63" s="354" t="s">
        <v>364</v>
      </c>
      <c r="S63" s="359"/>
      <c r="T63" s="359"/>
      <c r="U63" s="359"/>
      <c r="V63" s="360"/>
      <c r="W63" s="360"/>
      <c r="X63" s="360"/>
      <c r="Y63" s="125"/>
      <c r="Z63" s="361"/>
      <c r="AA63" s="234" t="str">
        <f>$G$63</f>
        <v>Información publicada según lineamientos de la ley de transparencia 1712 de 2014</v>
      </c>
      <c r="AB63" s="235">
        <f t="shared" si="19"/>
        <v>1</v>
      </c>
      <c r="AC63" s="244">
        <v>0.98</v>
      </c>
      <c r="AD63" s="232">
        <f>AC63/AB63</f>
        <v>0.98</v>
      </c>
      <c r="AE63" s="362" t="s">
        <v>365</v>
      </c>
      <c r="AF63" s="362" t="s">
        <v>364</v>
      </c>
      <c r="AG63" s="234" t="str">
        <f>$G$63</f>
        <v>Información publicada según lineamientos de la ley de transparencia 1712 de 2014</v>
      </c>
      <c r="AH63" s="235">
        <f t="shared" si="20"/>
        <v>1</v>
      </c>
      <c r="AI63" s="237"/>
      <c r="AJ63" s="63">
        <f t="shared" si="21"/>
        <v>0</v>
      </c>
      <c r="AK63" s="237"/>
      <c r="AL63" s="237"/>
      <c r="AM63" s="234" t="str">
        <f>$G$63</f>
        <v>Información publicada según lineamientos de la ley de transparencia 1712 de 2014</v>
      </c>
      <c r="AN63" s="235">
        <f t="shared" si="22"/>
        <v>1</v>
      </c>
      <c r="AO63" s="237"/>
      <c r="AP63" s="63">
        <f t="shared" si="23"/>
        <v>0</v>
      </c>
      <c r="AQ63" s="237"/>
      <c r="AR63" s="237"/>
      <c r="AS63" s="234" t="str">
        <f>$G$63</f>
        <v>Información publicada según lineamientos de la ley de transparencia 1712 de 2014</v>
      </c>
      <c r="AT63" s="235">
        <f t="shared" si="24"/>
        <v>1</v>
      </c>
      <c r="AU63" s="237"/>
      <c r="AV63" s="63">
        <f t="shared" si="25"/>
        <v>0</v>
      </c>
      <c r="AW63" s="363"/>
      <c r="AX63" s="237"/>
      <c r="AY63" s="234" t="str">
        <f>$G$63</f>
        <v>Información publicada según lineamientos de la ley de transparencia 1712 de 2014</v>
      </c>
      <c r="AZ63" s="235">
        <f t="shared" si="26"/>
        <v>1</v>
      </c>
      <c r="BA63" s="237"/>
      <c r="BB63" s="63">
        <f t="shared" si="27"/>
        <v>0</v>
      </c>
      <c r="BC63" s="65">
        <f t="shared" si="28"/>
        <v>0</v>
      </c>
      <c r="BD63" s="364"/>
    </row>
    <row r="64" spans="1:56" ht="112.5" customHeight="1" thickBot="1">
      <c r="A64" s="181"/>
      <c r="B64" s="434" t="s">
        <v>245</v>
      </c>
      <c r="C64" s="434"/>
      <c r="D64" s="434"/>
      <c r="E64" s="182">
        <f>SUM(E52:E63,E51,E49,E47,E45,E34,E24,E20,E18)</f>
        <v>1</v>
      </c>
      <c r="F64" s="183"/>
      <c r="G64" s="184"/>
      <c r="H64" s="185"/>
      <c r="I64" s="185"/>
      <c r="J64" s="185"/>
      <c r="K64" s="185"/>
      <c r="L64" s="185"/>
      <c r="M64" s="185"/>
      <c r="N64" s="185"/>
      <c r="O64" s="185"/>
      <c r="P64" s="186"/>
      <c r="Q64" s="185"/>
      <c r="R64" s="185"/>
      <c r="S64" s="187"/>
      <c r="T64" s="187"/>
      <c r="U64" s="187"/>
      <c r="V64" s="187"/>
      <c r="W64" s="187"/>
      <c r="X64" s="187"/>
      <c r="Y64" s="187"/>
      <c r="Z64" s="187"/>
      <c r="AA64" s="435" t="s">
        <v>246</v>
      </c>
      <c r="AB64" s="435"/>
      <c r="AC64" s="435"/>
      <c r="AD64" s="275">
        <f>AVERAGE(AD15:AD63)</f>
        <v>0.8631269230769232</v>
      </c>
      <c r="AE64" s="188"/>
      <c r="AF64" s="187"/>
      <c r="AG64" s="436" t="s">
        <v>247</v>
      </c>
      <c r="AH64" s="436"/>
      <c r="AI64" s="436"/>
      <c r="AJ64" s="188" t="e">
        <f>AVERAGE(AJ15:AJ63)</f>
        <v>#DIV/0!</v>
      </c>
      <c r="AK64" s="188"/>
      <c r="AL64" s="187"/>
      <c r="AM64" s="435" t="s">
        <v>248</v>
      </c>
      <c r="AN64" s="435"/>
      <c r="AO64" s="435"/>
      <c r="AP64" s="188" t="e">
        <f>AVERAGE(AP15:AP63)</f>
        <v>#DIV/0!</v>
      </c>
      <c r="AQ64" s="188"/>
      <c r="AR64" s="189"/>
      <c r="AS64" s="437" t="s">
        <v>249</v>
      </c>
      <c r="AT64" s="437"/>
      <c r="AU64" s="437"/>
      <c r="AV64" s="188" t="e">
        <f>AVERAGE(AV15:AV63)</f>
        <v>#DIV/0!</v>
      </c>
      <c r="AW64" s="188"/>
      <c r="AX64" s="428" t="s">
        <v>250</v>
      </c>
      <c r="AY64" s="428"/>
      <c r="AZ64" s="428"/>
      <c r="BA64" s="190" t="e">
        <f>SUM(BC15:BC17,BC19,BC21:BC23,BC25:BC33,BC35:BC44,BC46,BC48:BC48,BC50,BC52:BC63)</f>
        <v>#DIV/0!</v>
      </c>
      <c r="BB64" s="190"/>
      <c r="BC64" s="191"/>
      <c r="BD64" s="192"/>
    </row>
    <row r="65" spans="1:56" ht="15.75" customHeight="1">
      <c r="A65" s="22"/>
      <c r="B65" s="193"/>
      <c r="C65" s="193"/>
      <c r="D65" s="194"/>
      <c r="E65" s="195"/>
      <c r="F65" s="193"/>
      <c r="G65" s="193"/>
      <c r="H65" s="7"/>
      <c r="I65" s="7"/>
      <c r="J65" s="7"/>
      <c r="K65" s="7"/>
      <c r="L65" s="7"/>
      <c r="M65" s="7"/>
      <c r="N65" s="7"/>
      <c r="O65" s="7"/>
      <c r="P65" s="7"/>
      <c r="Q65" s="7"/>
      <c r="R65" s="7"/>
      <c r="S65" s="7"/>
      <c r="T65" s="7"/>
      <c r="U65" s="7"/>
      <c r="V65" s="7"/>
      <c r="W65" s="7"/>
      <c r="X65" s="7"/>
      <c r="Y65" s="7"/>
      <c r="Z65" s="7"/>
      <c r="AA65" s="433"/>
      <c r="AB65" s="433"/>
      <c r="AC65" s="433"/>
      <c r="AD65" s="196"/>
      <c r="AE65" s="197"/>
      <c r="AF65" s="197"/>
      <c r="AG65" s="433"/>
      <c r="AH65" s="433"/>
      <c r="AI65" s="433"/>
      <c r="AJ65" s="196"/>
      <c r="AK65" s="197"/>
      <c r="AL65" s="197"/>
      <c r="AM65" s="433"/>
      <c r="AN65" s="433"/>
      <c r="AO65" s="433"/>
      <c r="AP65" s="196"/>
      <c r="AQ65" s="197"/>
      <c r="AR65" s="197"/>
      <c r="AS65" s="433"/>
      <c r="AT65" s="433"/>
      <c r="AU65" s="433"/>
      <c r="AV65" s="196"/>
      <c r="AW65" s="197"/>
      <c r="AX65" s="197"/>
      <c r="AY65" s="433"/>
      <c r="AZ65" s="433"/>
      <c r="BA65" s="433"/>
      <c r="BB65" s="196"/>
      <c r="BC65" s="196"/>
      <c r="BD65" s="197"/>
    </row>
    <row r="71" ht="15"/>
    <row r="72" ht="15"/>
    <row r="77" ht="15"/>
    <row r="78" ht="15"/>
    <row r="82" ht="15"/>
    <row r="83" ht="15"/>
    <row r="88" ht="15"/>
    <row r="89" ht="15"/>
    <row r="93" ht="15"/>
    <row r="94" ht="15"/>
    <row r="95" ht="15"/>
  </sheetData>
  <sheetProtection/>
  <mergeCells count="69">
    <mergeCell ref="AA65:AC65"/>
    <mergeCell ref="AG65:AI65"/>
    <mergeCell ref="AM65:AO65"/>
    <mergeCell ref="AS65:AU65"/>
    <mergeCell ref="AY65:BA65"/>
    <mergeCell ref="B64:D64"/>
    <mergeCell ref="AA64:AC64"/>
    <mergeCell ref="AG64:AI64"/>
    <mergeCell ref="AM64:AO64"/>
    <mergeCell ref="AS64:AU64"/>
    <mergeCell ref="AX64:AZ64"/>
    <mergeCell ref="AY12:BA12"/>
    <mergeCell ref="BB12:BB13"/>
    <mergeCell ref="BD12:BD13"/>
    <mergeCell ref="C13:C14"/>
    <mergeCell ref="X13:Y13"/>
    <mergeCell ref="AW12:AW13"/>
    <mergeCell ref="AX12:AX13"/>
    <mergeCell ref="AM12:AO12"/>
    <mergeCell ref="AP12:AP13"/>
    <mergeCell ref="B52:B63"/>
    <mergeCell ref="C52:C63"/>
    <mergeCell ref="AQ12:AQ13"/>
    <mergeCell ref="AR12:AR13"/>
    <mergeCell ref="AS12:AU12"/>
    <mergeCell ref="AV12:AV13"/>
    <mergeCell ref="AG12:AI12"/>
    <mergeCell ref="AJ12:AJ13"/>
    <mergeCell ref="AK12:AK13"/>
    <mergeCell ref="AL12:AL13"/>
    <mergeCell ref="AG11:AL11"/>
    <mergeCell ref="AM11:AR11"/>
    <mergeCell ref="AS11:AX11"/>
    <mergeCell ref="AY11:BD11"/>
    <mergeCell ref="D12:S12"/>
    <mergeCell ref="V12:Z12"/>
    <mergeCell ref="AA12:AC12"/>
    <mergeCell ref="AD12:AD13"/>
    <mergeCell ref="AE12:AE13"/>
    <mergeCell ref="AF12:AF13"/>
    <mergeCell ref="AS8:AU8"/>
    <mergeCell ref="AY8:BA8"/>
    <mergeCell ref="A10:B12"/>
    <mergeCell ref="D10:Z11"/>
    <mergeCell ref="AA10:AF10"/>
    <mergeCell ref="AG10:AL10"/>
    <mergeCell ref="AM10:AR10"/>
    <mergeCell ref="AS10:AX10"/>
    <mergeCell ref="AY10:BD10"/>
    <mergeCell ref="AA11:AF11"/>
    <mergeCell ref="D7:S7"/>
    <mergeCell ref="D8:K8"/>
    <mergeCell ref="L8:O8"/>
    <mergeCell ref="AA8:AC8"/>
    <mergeCell ref="AG8:AI8"/>
    <mergeCell ref="AM8:AO8"/>
    <mergeCell ref="AS5:AX5"/>
    <mergeCell ref="AY5:BD5"/>
    <mergeCell ref="AA6:AF6"/>
    <mergeCell ref="AG6:AL6"/>
    <mergeCell ref="AM6:AR6"/>
    <mergeCell ref="AS6:AX6"/>
    <mergeCell ref="AY6:BD6"/>
    <mergeCell ref="A1:Z1"/>
    <mergeCell ref="A2:Z2"/>
    <mergeCell ref="C3:H3"/>
    <mergeCell ref="E4:H4"/>
    <mergeCell ref="E5:H5"/>
    <mergeCell ref="AM5:AR5"/>
  </mergeCells>
  <conditionalFormatting sqref="AE64">
    <cfRule type="colorScale" priority="1" dxfId="6">
      <colorScale>
        <cfvo type="min" val="0"/>
        <cfvo type="percentile" val="50"/>
        <cfvo type="max"/>
        <color rgb="FFF8696B"/>
        <color rgb="FFFFEB84"/>
        <color rgb="FF63BE7B"/>
      </colorScale>
    </cfRule>
  </conditionalFormatting>
  <conditionalFormatting sqref="AK64">
    <cfRule type="colorScale" priority="2" dxfId="6">
      <colorScale>
        <cfvo type="min" val="0"/>
        <cfvo type="percentile" val="50"/>
        <cfvo type="max"/>
        <color rgb="FFF8696B"/>
        <color rgb="FFFFEB84"/>
        <color rgb="FF63BE7B"/>
      </colorScale>
    </cfRule>
  </conditionalFormatting>
  <conditionalFormatting sqref="AQ64">
    <cfRule type="colorScale" priority="3" dxfId="6">
      <colorScale>
        <cfvo type="min" val="0"/>
        <cfvo type="percentile" val="50"/>
        <cfvo type="max"/>
        <color rgb="FFF8696B"/>
        <color rgb="FFFFEB84"/>
        <color rgb="FF63BE7B"/>
      </colorScale>
    </cfRule>
  </conditionalFormatting>
  <conditionalFormatting sqref="AW64">
    <cfRule type="colorScale" priority="4" dxfId="6">
      <colorScale>
        <cfvo type="min" val="0"/>
        <cfvo type="percentile" val="50"/>
        <cfvo type="max"/>
        <color rgb="FFF8696B"/>
        <color rgb="FFFFEB84"/>
        <color rgb="FF63BE7B"/>
      </colorScale>
    </cfRule>
  </conditionalFormatting>
  <conditionalFormatting sqref="BB64:BC64">
    <cfRule type="colorScale" priority="5" dxfId="6">
      <colorScale>
        <cfvo type="min" val="0"/>
        <cfvo type="percentile" val="50"/>
        <cfvo type="max"/>
        <color rgb="FFF8696B"/>
        <color rgb="FFFFEB84"/>
        <color rgb="FF63BE7B"/>
      </colorScale>
    </cfRule>
  </conditionalFormatting>
  <conditionalFormatting sqref="AD64">
    <cfRule type="colorScale" priority="6" dxfId="6">
      <colorScale>
        <cfvo type="min" val="0"/>
        <cfvo type="percentile" val="50"/>
        <cfvo type="max"/>
        <color rgb="FFF8696B"/>
        <color rgb="FFFFEB84"/>
        <color rgb="FF63BE7B"/>
      </colorScale>
    </cfRule>
  </conditionalFormatting>
  <conditionalFormatting sqref="AJ64">
    <cfRule type="colorScale" priority="7" dxfId="6">
      <colorScale>
        <cfvo type="min" val="0"/>
        <cfvo type="percentile" val="50"/>
        <cfvo type="max"/>
        <color rgb="FFF8696B"/>
        <color rgb="FFFFEB84"/>
        <color rgb="FF63BE7B"/>
      </colorScale>
    </cfRule>
  </conditionalFormatting>
  <conditionalFormatting sqref="AP64">
    <cfRule type="colorScale" priority="8" dxfId="6">
      <colorScale>
        <cfvo type="min" val="0"/>
        <cfvo type="percentile" val="50"/>
        <cfvo type="max"/>
        <color rgb="FFF8696B"/>
        <color rgb="FFFFEB84"/>
        <color rgb="FF63BE7B"/>
      </colorScale>
    </cfRule>
  </conditionalFormatting>
  <conditionalFormatting sqref="AV64">
    <cfRule type="colorScale" priority="9" dxfId="6">
      <colorScale>
        <cfvo type="min" val="0"/>
        <cfvo type="percentile" val="50"/>
        <cfvo type="max"/>
        <color rgb="FFF8696B"/>
        <color rgb="FFFFEB84"/>
        <color rgb="FF63BE7B"/>
      </colorScale>
    </cfRule>
  </conditionalFormatting>
  <conditionalFormatting sqref="BA64">
    <cfRule type="colorScale" priority="10" dxfId="6">
      <colorScale>
        <cfvo type="min" val="0"/>
        <cfvo type="percentile" val="50"/>
        <cfvo type="max"/>
        <color rgb="FF63BE7B"/>
        <color rgb="FFFFEB84"/>
        <color rgb="FFF8696B"/>
      </colorScale>
    </cfRule>
  </conditionalFormatting>
  <conditionalFormatting sqref="AV64">
    <cfRule type="iconSet" priority="11" dxfId="6">
      <iconSet iconSet="4Arrows">
        <cfvo type="percent" val="0"/>
        <cfvo type="percent" val="25"/>
        <cfvo type="percent" val="50"/>
        <cfvo type="percent" val="75"/>
      </iconSet>
    </cfRule>
  </conditionalFormatting>
  <conditionalFormatting sqref="BA64">
    <cfRule type="colorScale" priority="12" dxfId="6">
      <colorScale>
        <cfvo type="num" val="0.45"/>
        <cfvo type="percent" val="0.65"/>
        <cfvo type="percent" val="100"/>
        <color rgb="FFF8696B"/>
        <color rgb="FFFFEB84"/>
        <color rgb="FF63BE7B"/>
      </colorScale>
    </cfRule>
  </conditionalFormatting>
  <conditionalFormatting sqref="BB15:BC63">
    <cfRule type="cellIs" priority="13" dxfId="7" operator="between" stopIfTrue="1">
      <formula>'PLAN DE GESTION 2018'!#REF!</formula>
      <formula>'PLAN DE GESTION 2018'!#REF!</formula>
    </cfRule>
    <cfRule type="cellIs" priority="14" dxfId="7" operator="between" stopIfTrue="1">
      <formula>'PLAN DE GESTION 2018'!#REF!</formula>
      <formula>'PLAN DE GESTION 2018'!#REF!</formula>
    </cfRule>
    <cfRule type="cellIs" priority="15" dxfId="7" operator="between" stopIfTrue="1">
      <formula>'PLAN DE GESTION 2018'!#REF!</formula>
      <formula>'PLAN DE GESTION 2018'!#REF!</formula>
    </cfRule>
  </conditionalFormatting>
  <conditionalFormatting sqref="AJ15:AJ63 AP15:AP63 AV15:AV63">
    <cfRule type="cellIs" priority="16" dxfId="7" operator="between" stopIfTrue="1">
      <formula>'PLAN DE GESTION 2018'!#REF!</formula>
      <formula>'PLAN DE GESTION 2018'!#REF!</formula>
    </cfRule>
    <cfRule type="cellIs" priority="17" dxfId="7" operator="between" stopIfTrue="1">
      <formula>'PLAN DE GESTION 2018'!#REF!</formula>
      <formula>'PLAN DE GESTION 2018'!#REF!</formula>
    </cfRule>
    <cfRule type="cellIs" priority="18" dxfId="7" operator="between" stopIfTrue="1">
      <formula>'PLAN DE GESTION 2018'!#REF!</formula>
      <formula>'PLAN DE GESTION 2018'!#REF!</formula>
    </cfRule>
  </conditionalFormatting>
  <dataValidations count="8">
    <dataValidation type="list" allowBlank="1" showInputMessage="1" showErrorMessage="1" sqref="U15:U63">
      <formula1>CONTRALORIA</formula1>
      <formula2>0</formula2>
    </dataValidation>
    <dataValidation type="list" allowBlank="1" showInputMessage="1" showErrorMessage="1" sqref="W15:W63">
      <formula1>RUBROS</formula1>
      <formula2>0</formula2>
    </dataValidation>
    <dataValidation type="list" allowBlank="1" showInputMessage="1" showErrorMessage="1" sqref="V15:V63">
      <formula1>FUENTE</formula1>
      <formula2>0</formula2>
    </dataValidation>
    <dataValidation type="list" allowBlank="1" showInputMessage="1" showErrorMessage="1" sqref="Q15:Q63">
      <formula1>INDICADOR</formula1>
      <formula2>0</formula2>
    </dataValidation>
    <dataValidation type="list" allowBlank="1" showInputMessage="1" showErrorMessage="1" sqref="J19:J63">
      <formula1>PROGRAMACION</formula1>
      <formula2>0</formula2>
    </dataValidation>
    <dataValidation type="list" allowBlank="1" showInputMessage="1" showErrorMessage="1" promptTitle="Cualquier contenido" error="Escriba un texto " sqref="F63 F15:F59">
      <formula1>META2</formula1>
      <formula2>0</formula2>
    </dataValidation>
    <dataValidation type="list" allowBlank="1" showInputMessage="1" showErrorMessage="1" sqref="B5">
      <formula1>LIDERPROCESO</formula1>
      <formula2>0</formula2>
    </dataValidation>
    <dataValidation type="list" allowBlank="1" showInputMessage="1" showErrorMessage="1" sqref="B4">
      <formula1>DEPENDENCIA</formula1>
      <formula2>0</formula2>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37"/>
  <sheetViews>
    <sheetView zoomScale="49" zoomScaleNormal="49" zoomScalePageLayoutView="0" workbookViewId="0" topLeftCell="A1">
      <selection activeCell="P15" sqref="P15"/>
    </sheetView>
  </sheetViews>
  <sheetFormatPr defaultColWidth="10.28125" defaultRowHeight="15"/>
  <cols>
    <col min="1" max="1" width="22.8515625" style="0" customWidth="1"/>
    <col min="2" max="2" width="42.28125" style="0" customWidth="1"/>
    <col min="3" max="3" width="52.00390625" style="0" customWidth="1"/>
    <col min="4" max="4" width="39.8515625" style="0" customWidth="1"/>
    <col min="5" max="5" width="12.28125" style="0" customWidth="1"/>
  </cols>
  <sheetData>
    <row r="1" spans="1:6" ht="15">
      <c r="A1" t="s">
        <v>251</v>
      </c>
      <c r="B1" t="s">
        <v>43</v>
      </c>
      <c r="C1" t="s">
        <v>252</v>
      </c>
      <c r="D1" t="s">
        <v>253</v>
      </c>
      <c r="F1" t="s">
        <v>254</v>
      </c>
    </row>
    <row r="2" spans="1:6" ht="15">
      <c r="A2" t="s">
        <v>255</v>
      </c>
      <c r="B2" t="s">
        <v>256</v>
      </c>
      <c r="C2" t="s">
        <v>68</v>
      </c>
      <c r="D2" t="s">
        <v>71</v>
      </c>
      <c r="F2" t="s">
        <v>138</v>
      </c>
    </row>
    <row r="3" spans="1:6" ht="15">
      <c r="A3" t="s">
        <v>257</v>
      </c>
      <c r="B3" t="s">
        <v>258</v>
      </c>
      <c r="C3" t="s">
        <v>259</v>
      </c>
      <c r="D3" t="s">
        <v>88</v>
      </c>
      <c r="F3" t="s">
        <v>63</v>
      </c>
    </row>
    <row r="4" spans="1:6" ht="15">
      <c r="A4" t="s">
        <v>260</v>
      </c>
      <c r="C4" t="s">
        <v>57</v>
      </c>
      <c r="D4" t="s">
        <v>78</v>
      </c>
      <c r="F4" t="s">
        <v>80</v>
      </c>
    </row>
    <row r="5" spans="1:4" ht="15">
      <c r="A5" t="s">
        <v>261</v>
      </c>
      <c r="C5" t="s">
        <v>194</v>
      </c>
      <c r="D5" t="s">
        <v>262</v>
      </c>
    </row>
    <row r="6" spans="1:7" ht="15">
      <c r="A6" t="s">
        <v>263</v>
      </c>
      <c r="E6" t="s">
        <v>264</v>
      </c>
      <c r="G6" t="s">
        <v>265</v>
      </c>
    </row>
    <row r="7" spans="1:7" ht="15">
      <c r="A7" t="s">
        <v>266</v>
      </c>
      <c r="E7" t="s">
        <v>267</v>
      </c>
      <c r="G7" t="s">
        <v>268</v>
      </c>
    </row>
    <row r="8" spans="5:7" ht="15">
      <c r="E8" t="s">
        <v>269</v>
      </c>
      <c r="G8" t="s">
        <v>270</v>
      </c>
    </row>
    <row r="9" ht="15">
      <c r="E9" t="s">
        <v>271</v>
      </c>
    </row>
    <row r="10" ht="15">
      <c r="E10" t="s">
        <v>272</v>
      </c>
    </row>
    <row r="12" spans="1:8" s="199" customFormat="1" ht="74.25" customHeight="1">
      <c r="A12" s="198"/>
      <c r="C12" s="200"/>
      <c r="D12" s="201"/>
      <c r="H12" s="199" t="s">
        <v>273</v>
      </c>
    </row>
    <row r="13" spans="1:8" s="199" customFormat="1" ht="74.25" customHeight="1">
      <c r="A13" s="198"/>
      <c r="C13" s="200"/>
      <c r="D13" s="201"/>
      <c r="H13" s="199" t="s">
        <v>274</v>
      </c>
    </row>
    <row r="14" spans="1:8" ht="74.25" customHeight="1">
      <c r="A14" s="198"/>
      <c r="B14" s="199"/>
      <c r="C14" s="200"/>
      <c r="D14" s="202"/>
      <c r="H14" s="199" t="s">
        <v>275</v>
      </c>
    </row>
    <row r="15" spans="1:8" ht="74.25" customHeight="1">
      <c r="A15" s="198"/>
      <c r="B15" s="199"/>
      <c r="C15" s="200"/>
      <c r="D15" s="202"/>
      <c r="H15" s="199" t="s">
        <v>276</v>
      </c>
    </row>
    <row r="16" spans="1:4" ht="74.25" customHeight="1">
      <c r="A16" s="198"/>
      <c r="B16" s="199"/>
      <c r="C16" s="200"/>
      <c r="D16" s="203"/>
    </row>
    <row r="17" spans="1:4" ht="74.25" customHeight="1">
      <c r="A17" s="198"/>
      <c r="B17" s="199"/>
      <c r="C17" s="200"/>
      <c r="D17" s="204"/>
    </row>
    <row r="18" spans="1:4" ht="74.25" customHeight="1">
      <c r="A18" s="198"/>
      <c r="B18" s="199"/>
      <c r="C18" s="200"/>
      <c r="D18" s="201"/>
    </row>
    <row r="19" spans="1:4" ht="74.25" customHeight="1">
      <c r="A19" s="198"/>
      <c r="B19" s="199"/>
      <c r="C19" s="200"/>
      <c r="D19" s="201"/>
    </row>
    <row r="20" spans="1:4" ht="74.25" customHeight="1">
      <c r="A20" s="198"/>
      <c r="B20" s="199"/>
      <c r="C20" s="200"/>
      <c r="D20" s="201"/>
    </row>
    <row r="21" spans="1:4" ht="74.25" customHeight="1">
      <c r="A21" s="198"/>
      <c r="B21" s="199"/>
      <c r="C21" s="205"/>
      <c r="D21" s="201"/>
    </row>
    <row r="22" spans="3:4" ht="18">
      <c r="C22" s="205"/>
      <c r="D22" s="204"/>
    </row>
    <row r="23" spans="3:4" ht="18">
      <c r="C23" s="205"/>
      <c r="D23" s="206"/>
    </row>
    <row r="24" spans="3:4" ht="18">
      <c r="C24" s="207"/>
      <c r="D24" s="204"/>
    </row>
    <row r="25" spans="3:4" ht="18">
      <c r="C25" s="207"/>
      <c r="D25" s="201"/>
    </row>
    <row r="26" spans="3:4" ht="18">
      <c r="C26" s="207"/>
      <c r="D26" s="201"/>
    </row>
    <row r="27" spans="3:4" ht="18">
      <c r="C27" s="207"/>
      <c r="D27" s="203"/>
    </row>
    <row r="28" spans="3:4" ht="18">
      <c r="C28" s="207"/>
      <c r="D28" s="204"/>
    </row>
    <row r="29" spans="3:4" ht="18">
      <c r="C29" s="207"/>
      <c r="D29" s="201"/>
    </row>
    <row r="30" spans="3:4" ht="18">
      <c r="C30" s="207"/>
      <c r="D30" s="201"/>
    </row>
    <row r="31" spans="3:4" ht="18">
      <c r="C31" s="207"/>
      <c r="D31" s="201"/>
    </row>
    <row r="32" spans="3:4" ht="18">
      <c r="C32" s="208"/>
      <c r="D32" s="201"/>
    </row>
    <row r="33" spans="3:4" ht="18">
      <c r="C33" s="208"/>
      <c r="D33" s="201"/>
    </row>
    <row r="34" spans="3:4" ht="18">
      <c r="C34" s="208"/>
      <c r="D34" s="203"/>
    </row>
    <row r="35" spans="3:4" ht="18">
      <c r="C35" s="208"/>
      <c r="D35" s="203"/>
    </row>
    <row r="36" spans="3:4" ht="18">
      <c r="C36" s="208"/>
      <c r="D36" s="203"/>
    </row>
    <row r="37" spans="3:4" ht="18">
      <c r="C37" s="208"/>
      <c r="D37" s="203"/>
    </row>
    <row r="38" spans="3:4" ht="18">
      <c r="C38" s="208"/>
      <c r="D38" s="209"/>
    </row>
    <row r="39" spans="3:4" ht="18">
      <c r="C39" s="208"/>
      <c r="D39" s="209"/>
    </row>
    <row r="40" spans="3:4" ht="18">
      <c r="C40" s="210"/>
      <c r="D40" s="209"/>
    </row>
    <row r="41" spans="3:4" ht="18">
      <c r="C41" s="210"/>
      <c r="D41" s="209"/>
    </row>
    <row r="42" spans="3:4" ht="18">
      <c r="C42" s="211"/>
      <c r="D42" s="209"/>
    </row>
    <row r="43" spans="3:4" ht="18">
      <c r="C43" s="212"/>
      <c r="D43" s="204"/>
    </row>
    <row r="44" spans="3:4" ht="18">
      <c r="C44" s="213"/>
      <c r="D44" s="203"/>
    </row>
    <row r="45" spans="3:4" ht="18">
      <c r="C45" s="213"/>
      <c r="D45" s="203"/>
    </row>
    <row r="46" spans="3:4" ht="18">
      <c r="C46" s="213"/>
      <c r="D46" s="209"/>
    </row>
    <row r="47" spans="3:4" ht="18">
      <c r="C47" s="214"/>
      <c r="D47" s="215"/>
    </row>
    <row r="48" ht="18">
      <c r="C48" s="216"/>
    </row>
    <row r="49" ht="18">
      <c r="C49" s="216"/>
    </row>
    <row r="50" ht="18">
      <c r="C50" s="216"/>
    </row>
    <row r="51" ht="18">
      <c r="C51" s="216"/>
    </row>
    <row r="52" ht="18">
      <c r="C52" s="217"/>
    </row>
    <row r="53" ht="18">
      <c r="C53" s="217"/>
    </row>
    <row r="54" ht="18">
      <c r="C54" s="217"/>
    </row>
    <row r="55" ht="18">
      <c r="C55" s="217"/>
    </row>
    <row r="56" ht="18">
      <c r="C56" s="218"/>
    </row>
    <row r="57" ht="18">
      <c r="C57" s="219"/>
    </row>
    <row r="58" ht="18">
      <c r="C58" s="219"/>
    </row>
    <row r="59" ht="18">
      <c r="C59" s="219"/>
    </row>
    <row r="60" ht="18">
      <c r="C60" s="220"/>
    </row>
    <row r="61" ht="18">
      <c r="C61" s="221"/>
    </row>
    <row r="62" ht="18">
      <c r="C62" s="222"/>
    </row>
    <row r="63" ht="18">
      <c r="C63" s="222"/>
    </row>
    <row r="64" ht="18">
      <c r="C64" s="222"/>
    </row>
    <row r="65" ht="18">
      <c r="C65" s="222"/>
    </row>
    <row r="66" ht="18">
      <c r="C66" s="223"/>
    </row>
    <row r="67" ht="18">
      <c r="C67" s="223"/>
    </row>
    <row r="68" ht="18">
      <c r="C68" s="223"/>
    </row>
    <row r="69" ht="18">
      <c r="C69" s="223"/>
    </row>
    <row r="70" ht="18">
      <c r="C70" s="223"/>
    </row>
    <row r="71" ht="18">
      <c r="C71" s="224"/>
    </row>
    <row r="72" ht="18">
      <c r="C72" s="223"/>
    </row>
    <row r="73" ht="18">
      <c r="C73" s="223"/>
    </row>
    <row r="74" ht="18">
      <c r="C74" s="223"/>
    </row>
    <row r="75" ht="18">
      <c r="C75" s="223"/>
    </row>
    <row r="76" ht="18">
      <c r="C76" s="223"/>
    </row>
    <row r="77" ht="18">
      <c r="C77" s="223"/>
    </row>
    <row r="78" ht="18">
      <c r="C78" s="223"/>
    </row>
    <row r="79" ht="18">
      <c r="C79" s="222"/>
    </row>
    <row r="80" ht="18">
      <c r="C80" s="222"/>
    </row>
    <row r="81" ht="18">
      <c r="C81" s="222"/>
    </row>
    <row r="82" ht="18">
      <c r="C82" s="222"/>
    </row>
    <row r="83" ht="18">
      <c r="C83" s="222"/>
    </row>
    <row r="84" ht="18">
      <c r="C84" s="222"/>
    </row>
    <row r="85" ht="18">
      <c r="C85" s="225"/>
    </row>
    <row r="86" ht="18">
      <c r="C86" s="222"/>
    </row>
    <row r="87" ht="18">
      <c r="C87" s="222"/>
    </row>
    <row r="88" ht="18">
      <c r="C88" s="226"/>
    </row>
    <row r="89" ht="18">
      <c r="C89" s="227"/>
    </row>
    <row r="90" ht="18">
      <c r="C90" s="223"/>
    </row>
    <row r="91" ht="18">
      <c r="C91" s="223"/>
    </row>
    <row r="92" ht="18">
      <c r="C92" s="223"/>
    </row>
    <row r="93" ht="18">
      <c r="C93" s="223"/>
    </row>
    <row r="94" ht="18">
      <c r="C94" s="228"/>
    </row>
    <row r="99" spans="2:3" ht="15">
      <c r="B99" t="s">
        <v>52</v>
      </c>
      <c r="C99" t="s">
        <v>277</v>
      </c>
    </row>
    <row r="100" spans="2:3" ht="30">
      <c r="B100" s="229">
        <v>1167</v>
      </c>
      <c r="C100" s="199" t="s">
        <v>278</v>
      </c>
    </row>
    <row r="101" spans="2:3" ht="30">
      <c r="B101" s="229">
        <v>1131</v>
      </c>
      <c r="C101" s="199" t="s">
        <v>279</v>
      </c>
    </row>
    <row r="102" spans="2:3" ht="30">
      <c r="B102" s="229">
        <v>1177</v>
      </c>
      <c r="C102" s="199" t="s">
        <v>280</v>
      </c>
    </row>
    <row r="103" spans="2:3" ht="30">
      <c r="B103" s="229">
        <v>1094</v>
      </c>
      <c r="C103" s="199" t="s">
        <v>281</v>
      </c>
    </row>
    <row r="104" spans="2:3" ht="30">
      <c r="B104" s="229">
        <v>1128</v>
      </c>
      <c r="C104" s="199" t="s">
        <v>282</v>
      </c>
    </row>
    <row r="105" spans="2:3" ht="45">
      <c r="B105" s="229">
        <v>1095</v>
      </c>
      <c r="C105" s="199" t="s">
        <v>283</v>
      </c>
    </row>
    <row r="106" spans="2:3" ht="45">
      <c r="B106" s="229">
        <v>1129</v>
      </c>
      <c r="C106" s="199" t="s">
        <v>284</v>
      </c>
    </row>
    <row r="107" spans="2:3" ht="45">
      <c r="B107" s="229">
        <v>1120</v>
      </c>
      <c r="C107" s="199" t="s">
        <v>285</v>
      </c>
    </row>
    <row r="108" ht="15">
      <c r="B108" s="230"/>
    </row>
    <row r="109" ht="15">
      <c r="B109" s="230"/>
    </row>
    <row r="117" ht="15">
      <c r="B117" t="s">
        <v>3</v>
      </c>
    </row>
    <row r="118" spans="2:3" ht="15">
      <c r="B118" t="s">
        <v>286</v>
      </c>
      <c r="C118" t="s">
        <v>287</v>
      </c>
    </row>
    <row r="119" spans="2:3" ht="15">
      <c r="B119" t="s">
        <v>288</v>
      </c>
      <c r="C119" t="s">
        <v>289</v>
      </c>
    </row>
    <row r="120" spans="2:3" ht="15">
      <c r="B120" t="s">
        <v>290</v>
      </c>
      <c r="C120" t="s">
        <v>291</v>
      </c>
    </row>
    <row r="121" spans="2:3" ht="15">
      <c r="B121" t="s">
        <v>292</v>
      </c>
      <c r="C121" t="s">
        <v>293</v>
      </c>
    </row>
    <row r="122" spans="2:3" ht="15">
      <c r="B122" t="s">
        <v>294</v>
      </c>
      <c r="C122" t="s">
        <v>295</v>
      </c>
    </row>
    <row r="123" spans="2:3" ht="15">
      <c r="B123" t="s">
        <v>296</v>
      </c>
      <c r="C123" t="s">
        <v>297</v>
      </c>
    </row>
    <row r="124" spans="2:3" ht="15">
      <c r="B124" t="s">
        <v>298</v>
      </c>
      <c r="C124" t="s">
        <v>299</v>
      </c>
    </row>
    <row r="125" spans="2:3" ht="15">
      <c r="B125" t="s">
        <v>300</v>
      </c>
      <c r="C125" t="s">
        <v>301</v>
      </c>
    </row>
    <row r="126" spans="2:3" ht="15">
      <c r="B126" t="s">
        <v>302</v>
      </c>
      <c r="C126" t="s">
        <v>303</v>
      </c>
    </row>
    <row r="127" spans="2:3" ht="15">
      <c r="B127" t="s">
        <v>304</v>
      </c>
      <c r="C127" t="s">
        <v>305</v>
      </c>
    </row>
    <row r="128" spans="2:3" ht="15">
      <c r="B128" t="s">
        <v>306</v>
      </c>
      <c r="C128" t="s">
        <v>307</v>
      </c>
    </row>
    <row r="129" spans="2:3" ht="15">
      <c r="B129" t="s">
        <v>308</v>
      </c>
      <c r="C129" t="s">
        <v>309</v>
      </c>
    </row>
    <row r="130" spans="2:3" ht="15">
      <c r="B130" t="s">
        <v>310</v>
      </c>
      <c r="C130" t="s">
        <v>311</v>
      </c>
    </row>
    <row r="131" spans="2:3" ht="15">
      <c r="B131" t="s">
        <v>312</v>
      </c>
      <c r="C131" t="s">
        <v>313</v>
      </c>
    </row>
    <row r="132" spans="2:3" ht="15">
      <c r="B132" t="s">
        <v>314</v>
      </c>
      <c r="C132" t="s">
        <v>315</v>
      </c>
    </row>
    <row r="133" spans="2:3" ht="15">
      <c r="B133" t="s">
        <v>316</v>
      </c>
      <c r="C133" t="s">
        <v>317</v>
      </c>
    </row>
    <row r="134" spans="2:3" ht="15">
      <c r="B134" t="s">
        <v>318</v>
      </c>
      <c r="C134" t="s">
        <v>319</v>
      </c>
    </row>
    <row r="135" spans="2:3" ht="15">
      <c r="B135" t="s">
        <v>320</v>
      </c>
      <c r="C135" t="s">
        <v>321</v>
      </c>
    </row>
    <row r="136" spans="2:3" ht="15">
      <c r="B136" t="s">
        <v>322</v>
      </c>
      <c r="C136" t="s">
        <v>323</v>
      </c>
    </row>
    <row r="137" spans="2:3" ht="15">
      <c r="B137" t="s">
        <v>324</v>
      </c>
      <c r="C137" t="s">
        <v>325</v>
      </c>
    </row>
  </sheetData>
  <sheetProtection/>
  <conditionalFormatting sqref="C13">
    <cfRule type="colorScale" priority="2" dxfId="6">
      <colorScale>
        <cfvo type="min" val="0"/>
        <cfvo type="max"/>
        <color rgb="FFFF7128"/>
        <color rgb="FFFFEF9C"/>
      </colorScale>
    </cfRule>
  </conditionalFormatting>
  <printOptions/>
  <pageMargins left="0.7" right="0.7" top="0.75" bottom="0.75" header="0.511805555555555" footer="0.51180555555555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1603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Claudia Patricia Yopasa Poveda</cp:lastModifiedBy>
  <cp:lastPrinted>2018-02-20T20:51:22Z</cp:lastPrinted>
  <dcterms:created xsi:type="dcterms:W3CDTF">2016-04-29T15:58:00Z</dcterms:created>
  <dcterms:modified xsi:type="dcterms:W3CDTF">2018-08-21T20:27:51Z</dcterms:modified>
  <cp:category/>
  <cp:version/>
  <cp:contentType/>
  <cp:contentStatus/>
  <cp:revision>90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